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2" activeTab="5"/>
  </bookViews>
  <sheets>
    <sheet name="جدول 01-01 Table " sheetId="1" r:id="rId1"/>
    <sheet name="جدول 02 -01 Table " sheetId="2" r:id="rId2"/>
    <sheet name="جدول 03-01 Table " sheetId="3" r:id="rId3"/>
    <sheet name="شكل 01-01 Figure " sheetId="4" r:id="rId4"/>
    <sheet name="جدول 04-01 Table   " sheetId="5" r:id="rId5"/>
    <sheet name="fIGURE 01-02 شكل" sheetId="6" r:id="rId6"/>
    <sheet name=" جدول 05-01 Table  " sheetId="7" r:id="rId7"/>
    <sheet name="شكل 03-01 Figure " sheetId="8" r:id="rId8"/>
    <sheet name="جدول  06-01 Table " sheetId="9" r:id="rId9"/>
    <sheet name="شكل 04-01 Figure" sheetId="10" r:id="rId10"/>
    <sheet name="جدول 07 -01 Table" sheetId="11" r:id="rId11"/>
    <sheet name="شكل 05 -01 Figure" sheetId="12" r:id="rId12"/>
    <sheet name="جدول 08-01 " sheetId="13" r:id="rId13"/>
    <sheet name="شكل 06-01 Figure" sheetId="14" r:id="rId14"/>
    <sheet name="جدول 09-01 " sheetId="15" r:id="rId15"/>
    <sheet name="جدول  10-01 " sheetId="16" r:id="rId16"/>
    <sheet name="جدول 11-01 " sheetId="17" r:id="rId17"/>
    <sheet name="جدول 12-01 " sheetId="18" r:id="rId18"/>
    <sheet name="جدول 13-01 " sheetId="19" r:id="rId19"/>
    <sheet name="جدول 14 -01  " sheetId="20" r:id="rId20"/>
    <sheet name="جدول 15-01 " sheetId="21" r:id="rId21"/>
    <sheet name="بيانات الرسومات" sheetId="22" r:id="rId22"/>
    <sheet name="Sheet1" sheetId="23" r:id="rId23"/>
  </sheets>
  <externalReferences>
    <externalReference r:id="rId26"/>
  </externalReferences>
  <definedNames>
    <definedName name="M1000000000000" localSheetId="19">#REF!</definedName>
    <definedName name="M1000000000000">#REF!</definedName>
    <definedName name="_xlnm.Print_Area" localSheetId="8">'جدول  06-01 Table '!$A$1:$J$20</definedName>
    <definedName name="_xlnm.Print_Area" localSheetId="15">'جدول  10-01 '!$A$1:$E$27</definedName>
    <definedName name="_xlnm.Print_Area" localSheetId="0">'جدول 01-01 Table '!$A$1:$D$27</definedName>
    <definedName name="_xlnm.Print_Area" localSheetId="1">'جدول 02 -01 Table '!#REF!</definedName>
    <definedName name="_xlnm.Print_Area" localSheetId="2">'جدول 03-01 Table '!$A$1:$J$26</definedName>
    <definedName name="_xlnm.Print_Area" localSheetId="4">'جدول 04-01 Table   '!$A$1:$E$20</definedName>
    <definedName name="_xlnm.Print_Area" localSheetId="10">'جدول 07 -01 Table'!$A$1:$K$23</definedName>
    <definedName name="_xlnm.Print_Area" localSheetId="12">'جدول 08-01 '!$A$1:$K$25</definedName>
    <definedName name="_xlnm.Print_Area" localSheetId="14">'جدول 09-01 '!$A$1:$K$29</definedName>
    <definedName name="_xlnm.Print_Area" localSheetId="16">'جدول 11-01 '!$A$1:$J$26</definedName>
    <definedName name="_xlnm.Print_Area" localSheetId="17">'جدول 12-01 '!$A$1:$D$27</definedName>
    <definedName name="_xlnm.Print_Area" localSheetId="18">'جدول 13-01 '!$A$1:$E$19</definedName>
    <definedName name="_xlnm.Print_Area" localSheetId="19">'جدول 14 -01  '!$A$1:$E$20</definedName>
    <definedName name="_xlnm.Print_Area" localSheetId="20">'جدول 15-01 '!$A$1:$E$20</definedName>
    <definedName name="_xlnm.Print_Area" localSheetId="3">'شكل 01-01 Figure '!$A$1:$D$4</definedName>
  </definedNames>
  <calcPr fullCalcOnLoad="1"/>
</workbook>
</file>

<file path=xl/sharedStrings.xml><?xml version="1.0" encoding="utf-8"?>
<sst xmlns="http://schemas.openxmlformats.org/spreadsheetml/2006/main" count="994" uniqueCount="395">
  <si>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</si>
  <si>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</si>
  <si>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</si>
  <si>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</si>
  <si>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</si>
  <si>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</si>
  <si>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</si>
  <si>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</si>
  <si>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</si>
  <si>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</si>
  <si>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</si>
  <si>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</si>
  <si>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</si>
  <si>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</si>
  <si>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</si>
  <si>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</si>
  <si>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Births</t>
  </si>
  <si>
    <t>Deaths</t>
  </si>
  <si>
    <t>البيــــان</t>
  </si>
  <si>
    <t xml:space="preserve">عدد التجمعات </t>
  </si>
  <si>
    <t>متفرغات للأعمال المنزلية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</si>
  <si>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</si>
  <si>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</si>
  <si>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</si>
  <si>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</si>
  <si>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</si>
  <si>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</si>
  <si>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</si>
  <si>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مشتغلــــون</t>
  </si>
  <si>
    <t xml:space="preserve">Title </t>
  </si>
  <si>
    <t>ذكـــــور</t>
  </si>
  <si>
    <t>إنـــــــاث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</si>
  <si>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</si>
  <si>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</si>
  <si>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</si>
  <si>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</si>
  <si>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</si>
  <si>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</si>
  <si>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</si>
  <si>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</si>
  <si>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</si>
  <si>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</si>
  <si>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</si>
  <si>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</si>
  <si>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</si>
  <si>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</si>
  <si>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</si>
  <si>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</si>
  <si>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</si>
  <si>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</si>
  <si>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</si>
  <si>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</si>
  <si>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</si>
  <si>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</si>
  <si>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</si>
  <si>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</si>
  <si>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</si>
  <si>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</si>
  <si>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</si>
  <si>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</si>
  <si>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</si>
  <si>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</si>
  <si>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</si>
  <si>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</si>
  <si>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</si>
  <si>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</si>
  <si>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</si>
  <si>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</si>
  <si>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</si>
  <si>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</si>
  <si>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</si>
  <si>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</si>
  <si>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</si>
  <si>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</si>
  <si>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</si>
  <si>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</si>
  <si>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</si>
  <si>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</si>
  <si>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</si>
  <si>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</si>
  <si>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</si>
  <si>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</si>
  <si>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</si>
  <si>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</si>
  <si>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</si>
  <si>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</si>
  <si>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</si>
  <si>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</si>
  <si>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</si>
  <si>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</si>
  <si>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</si>
  <si>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</si>
  <si>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</si>
  <si>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</si>
  <si>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</si>
  <si>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</si>
  <si>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</si>
  <si>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</si>
  <si>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</si>
  <si>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أمــــي
Illiterate</t>
  </si>
  <si>
    <t>يقرأ ويكتب
Literate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</si>
  <si>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</si>
  <si>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</si>
  <si>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</si>
  <si>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</si>
  <si>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</si>
  <si>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</si>
  <si>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</si>
  <si>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</si>
  <si>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</si>
  <si>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</si>
  <si>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</si>
  <si>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</si>
  <si>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</si>
  <si>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</si>
  <si>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</si>
  <si>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</si>
  <si>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</si>
  <si>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</si>
  <si>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</si>
  <si>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</si>
  <si>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متــزوج
Married</t>
  </si>
  <si>
    <t>مطلـــق
Divorced</t>
  </si>
  <si>
    <t>أرمـــل
Widowed</t>
  </si>
  <si>
    <t>المجموع
Total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</si>
  <si>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</si>
  <si>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</si>
  <si>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</si>
  <si>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</si>
  <si>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</si>
  <si>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</si>
  <si>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</si>
  <si>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</si>
  <si>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</si>
  <si>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</si>
  <si>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</si>
  <si>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</si>
  <si>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</si>
  <si>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</si>
  <si>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</si>
  <si>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</si>
  <si>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 xml:space="preserve">  Source : Dubai Health Authority</t>
  </si>
  <si>
    <t xml:space="preserve">   Source : Dubai Statistics Center       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</si>
  <si>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</si>
  <si>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</si>
  <si>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</si>
  <si>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</si>
  <si>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</si>
  <si>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</si>
  <si>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</si>
  <si>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</si>
  <si>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</si>
  <si>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</si>
  <si>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</si>
  <si>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</si>
  <si>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</si>
  <si>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جـــدول ( 01 - 01 ) Table</t>
  </si>
  <si>
    <t>إنـــــاث   Females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</si>
  <si>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</si>
  <si>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</si>
  <si>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</si>
  <si>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</si>
  <si>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</si>
  <si>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</si>
  <si>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</si>
  <si>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</si>
  <si>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</si>
  <si>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</si>
  <si>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</si>
  <si>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>19  - 15</t>
  </si>
  <si>
    <t xml:space="preserve">       فئات العمر</t>
  </si>
  <si>
    <t xml:space="preserve">         Age Groups</t>
  </si>
  <si>
    <t>صفر - 28 يوم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</si>
  <si>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</si>
  <si>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</si>
  <si>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</si>
  <si>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</si>
  <si>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</si>
  <si>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</si>
  <si>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</si>
  <si>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</si>
  <si>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</si>
  <si>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</si>
  <si>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</si>
  <si>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</si>
  <si>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السكان ( 10 سنوات فأكثر ) حسب الحالة التعليمية والجنس في سنوات التعداد - إمارة دبي</t>
  </si>
  <si>
    <t>جـــدول ( 05 - 01 ) Table</t>
  </si>
  <si>
    <t>جـــدول ( 04 - 01 ) Table</t>
  </si>
  <si>
    <t>Population by Sex - Emirate of Dubai</t>
  </si>
  <si>
    <t>Deaths by Age Groups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</si>
  <si>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</si>
  <si>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</si>
  <si>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</si>
  <si>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</si>
  <si>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</si>
  <si>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</si>
  <si>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 1 - 4</t>
  </si>
  <si>
    <t>العمر  Age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</si>
  <si>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</si>
  <si>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</si>
  <si>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</si>
  <si>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</si>
  <si>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</si>
  <si>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</si>
  <si>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</si>
  <si>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</si>
  <si>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</si>
  <si>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</si>
  <si>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</si>
  <si>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</si>
  <si>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</si>
  <si>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</si>
  <si>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</si>
  <si>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</si>
  <si>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</si>
  <si>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</si>
  <si>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</si>
  <si>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</si>
  <si>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</si>
  <si>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</si>
  <si>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</si>
  <si>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</si>
  <si>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</si>
  <si>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</si>
  <si>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</si>
  <si>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</si>
  <si>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</si>
  <si>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</si>
  <si>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</si>
  <si>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</si>
  <si>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</si>
  <si>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</si>
  <si>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</si>
  <si>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</si>
  <si>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>معدل الوفاة الخام CDR</t>
  </si>
  <si>
    <t>جدول ( 02 - 01 ) Table</t>
  </si>
  <si>
    <t>جـــدول ( 03 - 01 ) Table</t>
  </si>
  <si>
    <t>Per ( 000 ) Woman  لكل ألف سيدة</t>
  </si>
  <si>
    <t>Births, Deaths and Natural Increase by Nationality and Sex - Emirate of Dubai</t>
  </si>
  <si>
    <t xml:space="preserve">...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</si>
  <si>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</si>
  <si>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</si>
  <si>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</si>
  <si>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</si>
  <si>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Emiratis</t>
  </si>
  <si>
    <t xml:space="preserve">إماراتيين   Emiratis </t>
  </si>
  <si>
    <t>Specific Death Rates by Age, Sex and Nationality - Emirate of Dubai</t>
  </si>
  <si>
    <t>إماراتي
Emirati</t>
  </si>
  <si>
    <t>إماراتيين</t>
  </si>
  <si>
    <t>غير إماراتيين</t>
  </si>
  <si>
    <t>إماراتي</t>
  </si>
  <si>
    <t>غير إماراتي</t>
  </si>
  <si>
    <t>2011*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</si>
  <si>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</si>
  <si>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t>جدول ( 12 - 01 ) Table</t>
  </si>
  <si>
    <t>جـدول ( 13 - 01 ) Table</t>
  </si>
  <si>
    <t>جـــدول ( 14 - 01 ) Table</t>
  </si>
  <si>
    <t>جـــدول ( 15 - 01 ) Table</t>
  </si>
  <si>
    <t>2012*</t>
  </si>
  <si>
    <t>زوج غير إماراتي - زوجة غير إماراتية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</si>
  <si>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</si>
  <si>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</si>
  <si>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</si>
  <si>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</si>
  <si>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</si>
  <si>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</si>
  <si>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</si>
  <si>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</si>
  <si>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</si>
  <si>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</si>
  <si>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</si>
  <si>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</si>
  <si>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</si>
  <si>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</si>
  <si>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</si>
  <si>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</si>
  <si>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</si>
  <si>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</si>
  <si>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</si>
  <si>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</si>
  <si>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>التوزيع النسبي للسكان ( 15 سنة فأكثر ) حسب حالة النشاط الاقتصادي والجنس - إمارة دبي</t>
  </si>
  <si>
    <t>2013*</t>
  </si>
  <si>
    <t>المجموع  Total</t>
  </si>
  <si>
    <t>البيـــــان</t>
  </si>
  <si>
    <t>الأسر المعيشية والتجمعات السكنية حسب خصائصها المختلفة - إمارة دبي</t>
  </si>
  <si>
    <t xml:space="preserve">التجمعات السكنية </t>
  </si>
  <si>
    <t>2014*</t>
  </si>
  <si>
    <t>* Estimated</t>
  </si>
  <si>
    <t>*2014</t>
  </si>
  <si>
    <t>*2013</t>
  </si>
  <si>
    <t>*  Estimated</t>
  </si>
  <si>
    <t>( 2012 - 2014 )</t>
  </si>
  <si>
    <t>( 2014 )</t>
  </si>
  <si>
    <t xml:space="preserve"> ( 2014 )</t>
  </si>
  <si>
    <t>*  ملاحظة : تم اتباع الاسلوب المباشر ، بالاعتماد على التسجيل الحيوي للوفيات في هيئة الصحة بدبي 2014</t>
  </si>
  <si>
    <t xml:space="preserve"> تقديري * </t>
  </si>
  <si>
    <t>شكل 6) المعتمد</t>
  </si>
  <si>
    <t>* لكل سيدة</t>
  </si>
  <si>
    <t xml:space="preserve">* Per Woman </t>
  </si>
  <si>
    <t>* بيــان تقديري لعدد السكان في نهاية العام</t>
  </si>
  <si>
    <t>* Estimated data for the number of population at the end of the  year</t>
  </si>
  <si>
    <t xml:space="preserve">المصدر :  مركز دبي للإحصاء تعدادات أعوام 1993 ، 2000 ، 2005 </t>
  </si>
  <si>
    <t xml:space="preserve">            وزارة  الاقتصاد (التخطيط سابقاً) تعدادات أعوام 1968، 1975 ، 1980 ، 1985 ، 1995  </t>
  </si>
  <si>
    <t xml:space="preserve">               Ministry of  Economy (Planning Previously)  the Censuses of 1968, 1975 , 1980, 1985 , 1995 </t>
  </si>
  <si>
    <t xml:space="preserve">Source: Dubai Statistics Center, Censuses of 1993 , 2000 , 2005  </t>
  </si>
  <si>
    <t>( 2000 , 2005 , 2014 )</t>
  </si>
  <si>
    <t>Males</t>
  </si>
  <si>
    <t>Females</t>
  </si>
  <si>
    <t>ذكور
Males</t>
  </si>
  <si>
    <t>إنـاث 
Females</t>
  </si>
  <si>
    <t>Number of Households</t>
  </si>
  <si>
    <t>Number of Persons</t>
  </si>
  <si>
    <t>Average Size of Households</t>
  </si>
  <si>
    <t>Population ( 10 Years and Above ) by Educational Status and Sex at Census Years - Emirate of Dubai</t>
  </si>
  <si>
    <t>مؤهل متوسط
Intermediate Degree</t>
  </si>
  <si>
    <t>مؤهل دون الجامعي
Under University
Degree</t>
  </si>
  <si>
    <t>مؤهل جامعي فما فوق
University and Post
Graduate Degree</t>
  </si>
  <si>
    <t>التوزيع النسبي للسكان ( 15 سنة فأكثر ) حسب الحالة الزواجية والجنس - إمارة دبي</t>
  </si>
  <si>
    <t>Percent Distribution of Population ( 15 Years and Above ) by Marital Status and Sex - Emirate of Dubai</t>
  </si>
  <si>
    <t>إناث</t>
  </si>
  <si>
    <t xml:space="preserve">    المصدر :  مركز دبي للاحصاء - مسح القوى العاملة (2012 ، 2014)</t>
  </si>
  <si>
    <t>Source : Dubai Statistics Center - Labor Force Survey ( 2012 , 2014)</t>
  </si>
  <si>
    <t>أرمـــل 
Widowed</t>
  </si>
  <si>
    <t>Percent Distribution of Population ( 15 Years and Above ) by Economic Status and Sex - Emirate of Dubai</t>
  </si>
  <si>
    <t>In Labour Force ( Active Population )</t>
  </si>
  <si>
    <t>Out of Labour Force ( Inactive Population )</t>
  </si>
  <si>
    <t xml:space="preserve">    المصدر : مركز دبي للاحصاء - مسح القوى العاملة (2012 ، 2014)</t>
  </si>
  <si>
    <t>Source : Dubai Statistics Center - Labor Force Survey (2012 , 2014)</t>
  </si>
  <si>
    <t>Unwilling to Work and Others</t>
  </si>
  <si>
    <t>Out of Manpower ( Inactive Population )</t>
  </si>
  <si>
    <t>خارج القوة البشرية ( سكان غير نشطين )</t>
  </si>
  <si>
    <t>Disabled and Over Age</t>
  </si>
  <si>
    <t>Non Emiratis</t>
  </si>
  <si>
    <t>Natural Increase</t>
  </si>
  <si>
    <t>المواليد</t>
  </si>
  <si>
    <t>الوفيات</t>
  </si>
  <si>
    <t>الزيادة الطبيعية</t>
  </si>
  <si>
    <t>المصدر : هيئة الصحة بدبي</t>
  </si>
  <si>
    <t>Deaths by Nationality, Sex and Age Groups - Emirate of Dubai</t>
  </si>
  <si>
    <t xml:space="preserve">غير إماراتيين  Non Emiratis </t>
  </si>
  <si>
    <t xml:space="preserve">29 Days and Less than One Year </t>
  </si>
  <si>
    <t xml:space="preserve">0 - Less Than One Year </t>
  </si>
  <si>
    <t xml:space="preserve">ذكور
Males  </t>
  </si>
  <si>
    <t xml:space="preserve">إناث
Females </t>
  </si>
  <si>
    <t>غير إماراتي Non Emirati</t>
  </si>
  <si>
    <t>إماراتي Emirati</t>
  </si>
  <si>
    <t>*  Note : The Direct Technique was Used Depending on Vital Registration of Deaths at Dubai Health Authority 2014</t>
  </si>
  <si>
    <t>ذكور   Males</t>
  </si>
  <si>
    <t>إناث    Females</t>
  </si>
  <si>
    <t>المجموع   Total</t>
  </si>
  <si>
    <t xml:space="preserve">توقع الحياة ( سنة ) حسب العمر والجنس - امارة دبي </t>
  </si>
  <si>
    <t>Life Expectancy ( Year ) by Age and Sex - Emirate of Dubai</t>
  </si>
  <si>
    <t>غير إماراتي
Non Emirati</t>
  </si>
  <si>
    <t>Marriage Contracts and Divorce Certificates by Nationality - Emirate of Dubai</t>
  </si>
  <si>
    <t>المصدر : مركز دبي للإحصاء - منظومة الإحصاءات الحيوية لإمارة دبي</t>
  </si>
  <si>
    <t>Source : Dubai Statistics Center  - Vital Statistics System for the Emirate of Dubai</t>
  </si>
  <si>
    <t>Non-Emirati Husband - Non Emirati Wife</t>
  </si>
  <si>
    <t>Emirati Husband - Non Emirati Wife*</t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</si>
  <si>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</si>
  <si>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</si>
  <si>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</si>
  <si>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   Males</t>
  </si>
  <si>
    <t xml:space="preserve">     Females</t>
  </si>
  <si>
    <t xml:space="preserve"> إناث</t>
  </si>
  <si>
    <t xml:space="preserve"> ذكور</t>
  </si>
  <si>
    <t xml:space="preserve">    Males</t>
  </si>
  <si>
    <t xml:space="preserve">    Females</t>
  </si>
  <si>
    <t>Indicator</t>
  </si>
  <si>
    <t>معدل الزيادة الطبيعية ( % )</t>
  </si>
  <si>
    <t>Natural Increase Rate ( % )</t>
  </si>
  <si>
    <t>* Calculated depending on estimated population at mid - year</t>
  </si>
  <si>
    <t>* تم حسابها بناء على تقدير السكان في منتصف العام</t>
  </si>
  <si>
    <t xml:space="preserve"> Active Population Movement During Peak Hours* End of the Year - Emirate of Dubai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</si>
  <si>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</si>
  <si>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</si>
  <si>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Number of Permenant Residents Population**</t>
  </si>
  <si>
    <t>Workers in the Emirate from those who Residents Outside the Emirate and Temporary Residents***</t>
  </si>
  <si>
    <t>*  ساعات الذروة : الساعات الاعتيادية اليومية من يوم السبت إلى يوم الخميس من 6:30 صباحاً إلى 8:00 مساءً .</t>
  </si>
  <si>
    <t>*  Peak hours : The usual daily peak hours from Saturday to Thursday 6:30 am to 8:30 pm.</t>
  </si>
  <si>
    <r>
      <t>** تقديري بأساس معدل النمو السنوي  للسكان (5.0%)</t>
    </r>
  </si>
  <si>
    <t xml:space="preserve">** Estimated based on the annual population growth rate (5.0%) </t>
  </si>
  <si>
    <t xml:space="preserve">*** تشمل نسبة من العاملين بالحكومة الاتحادية والحكومة المحلية والقطاع الخاص والمقيمين خارج إمارة دبي مضافا إليها 
 متوسط عدد السياح والبحارة  </t>
  </si>
  <si>
    <t>*** Includes percentage of employees at federal government, local government and private sector  who reside outside the Emirate
     of Dubai besides average number of tourists and sailors</t>
  </si>
  <si>
    <r>
      <t>حركة السكان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</si>
  <si>
    <t>Households and Residential Combines by Selected Characteristics - Emirate of Dubai</t>
  </si>
  <si>
    <t>Number of Residential Combines</t>
  </si>
  <si>
    <t>Average Size of Residential Combines</t>
  </si>
  <si>
    <t>Number of Households and Residential Combines</t>
  </si>
  <si>
    <t>Average Size of Households and Residential Combines</t>
  </si>
  <si>
    <t xml:space="preserve"> Residential Combines</t>
  </si>
  <si>
    <t>معدلات الخصوبة التفصيلية ومعدلات الخصوبة الكلي والعام حسب الجنسية - إمارة دبي</t>
  </si>
  <si>
    <t>معدل الخصوبة الكلي (15 - 49)*</t>
  </si>
  <si>
    <t>Total Fertility Rate (15 - 49)*</t>
  </si>
  <si>
    <t xml:space="preserve"> Age Specific Fertility Rates, Total and General Fertility Rates by Nationality - Emirate of Dubai</t>
  </si>
  <si>
    <t>الأسر المعيشية والتجمعات السكنية
   Households and Residential Combines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</si>
</sst>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  <numFmt numFmtId="219" formatCode="#,##0_ ;\-#,##0\ "/>
  </numFmts>
  <fonts count="112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2"/>
      <color indexed="8"/>
      <name val="WinSoft Pro"/>
      <family val="2"/>
    </font>
    <font>
      <b/>
      <sz val="8"/>
      <name val="WinSoft Pro"/>
      <family val="2"/>
    </font>
    <font>
      <sz val="11"/>
      <color indexed="10"/>
      <name val="WinSoft Pro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9.2"/>
      <color indexed="8"/>
      <name val="WinSoft Pro"/>
      <family val="0"/>
    </font>
    <font>
      <b/>
      <sz val="10"/>
      <color indexed="8"/>
      <name val="Arial"/>
      <family val="0"/>
    </font>
    <font>
      <b/>
      <sz val="8.45"/>
      <color indexed="8"/>
      <name val="WinSoft Pro"/>
      <family val="0"/>
    </font>
    <font>
      <sz val="10.75"/>
      <color indexed="8"/>
      <name val="WinSoft Pro"/>
      <family val="0"/>
    </font>
    <font>
      <b/>
      <sz val="9"/>
      <color indexed="8"/>
      <name val="WinSoft Pro"/>
      <family val="0"/>
    </font>
    <font>
      <b/>
      <sz val="10.75"/>
      <color indexed="8"/>
      <name val="WinSoft Pro"/>
      <family val="0"/>
    </font>
    <font>
      <b/>
      <sz val="10.1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8.85"/>
      <color indexed="8"/>
      <name val="WinSoft Pro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.2"/>
      <color indexed="8"/>
      <name val="WinSoft Pro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11"/>
      <color rgb="FF000000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  <font>
      <sz val="10"/>
      <color rgb="FFFF0000"/>
      <name val="WinSoft Pro"/>
      <family val="2"/>
    </font>
    <font>
      <sz val="11"/>
      <color rgb="FFFF0000"/>
      <name val="WinSoft Pr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theme="0" tint="-0.149990007281303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top"/>
    </xf>
    <xf numFmtId="0" fontId="13" fillId="25" borderId="21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2" xfId="0" applyFont="1" applyFill="1" applyBorder="1" applyAlignment="1">
      <alignment horizontal="centerContinuous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49" fontId="13" fillId="25" borderId="0" xfId="0" applyNumberFormat="1" applyFont="1" applyFill="1" applyAlignment="1">
      <alignment horizontal="center" vertical="center"/>
    </xf>
    <xf numFmtId="3" fontId="10" fillId="25" borderId="0" xfId="0" applyNumberFormat="1" applyFont="1" applyFill="1" applyBorder="1" applyAlignment="1">
      <alignment horizontal="right" vertical="center" indent="1"/>
    </xf>
    <xf numFmtId="3" fontId="13" fillId="25" borderId="0" xfId="0" applyNumberFormat="1" applyFont="1" applyFill="1" applyBorder="1" applyAlignment="1">
      <alignment horizontal="right" vertical="center" indent="1"/>
    </xf>
    <xf numFmtId="0" fontId="13" fillId="25" borderId="25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25" borderId="27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19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right" vertical="center"/>
    </xf>
    <xf numFmtId="0" fontId="13" fillId="25" borderId="27" xfId="0" applyFont="1" applyFill="1" applyBorder="1" applyAlignment="1">
      <alignment horizontal="left" vertical="center"/>
    </xf>
    <xf numFmtId="0" fontId="13" fillId="25" borderId="20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19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0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2" fillId="0" borderId="0" xfId="63" applyFont="1">
      <alignment/>
      <protection/>
    </xf>
    <xf numFmtId="0" fontId="53" fillId="0" borderId="0" xfId="63" applyFont="1">
      <alignment/>
      <protection/>
    </xf>
    <xf numFmtId="0" fontId="2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 quotePrefix="1">
      <alignment vertical="center"/>
    </xf>
    <xf numFmtId="0" fontId="57" fillId="0" borderId="0" xfId="0" applyFont="1" applyAlignment="1" quotePrefix="1">
      <alignment vertical="center"/>
    </xf>
    <xf numFmtId="0" fontId="58" fillId="0" borderId="0" xfId="0" applyFont="1" applyAlignment="1">
      <alignment vertical="center"/>
    </xf>
    <xf numFmtId="0" fontId="13" fillId="25" borderId="0" xfId="0" applyFont="1" applyFill="1" applyBorder="1" applyAlignment="1">
      <alignment horizontal="right" vertical="center" readingOrder="2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3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7" fillId="25" borderId="19" xfId="0" applyFont="1" applyFill="1" applyBorder="1" applyAlignment="1">
      <alignment horizontal="left" vertical="center"/>
    </xf>
    <xf numFmtId="0" fontId="57" fillId="25" borderId="28" xfId="0" applyFont="1" applyFill="1" applyBorder="1" applyAlignment="1">
      <alignment horizontal="right" vertical="center"/>
    </xf>
    <xf numFmtId="0" fontId="57" fillId="25" borderId="20" xfId="0" applyFont="1" applyFill="1" applyBorder="1" applyAlignment="1">
      <alignment horizontal="right" vertical="center"/>
    </xf>
    <xf numFmtId="0" fontId="57" fillId="25" borderId="13" xfId="0" applyFont="1" applyFill="1" applyBorder="1" applyAlignment="1">
      <alignment horizontal="left" vertical="center"/>
    </xf>
    <xf numFmtId="0" fontId="69" fillId="25" borderId="22" xfId="63" applyFont="1" applyFill="1" applyBorder="1" applyAlignment="1">
      <alignment horizontal="center" vertical="center"/>
      <protection/>
    </xf>
    <xf numFmtId="0" fontId="69" fillId="25" borderId="23" xfId="63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60" fillId="25" borderId="0" xfId="0" applyFont="1" applyFill="1" applyBorder="1" applyAlignment="1">
      <alignment horizontal="right" vertical="center" indent="2" readingOrder="2"/>
    </xf>
    <xf numFmtId="0" fontId="60" fillId="25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right" vertical="center" indent="2" readingOrder="2"/>
    </xf>
    <xf numFmtId="0" fontId="60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/>
    </xf>
    <xf numFmtId="0" fontId="57" fillId="25" borderId="0" xfId="0" applyFont="1" applyFill="1" applyBorder="1" applyAlignment="1">
      <alignment horizontal="left" vertical="center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4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64" fillId="0" borderId="0" xfId="0" applyNumberFormat="1" applyFont="1" applyAlignment="1">
      <alignment horizontal="right" vertical="center" indent="2"/>
    </xf>
    <xf numFmtId="195" fontId="10" fillId="0" borderId="0" xfId="59" applyNumberFormat="1" applyFont="1">
      <alignment/>
      <protection/>
    </xf>
    <xf numFmtId="0" fontId="57" fillId="25" borderId="22" xfId="0" applyFont="1" applyFill="1" applyBorder="1" applyAlignment="1">
      <alignment horizontal="centerContinuous" vertical="center"/>
    </xf>
    <xf numFmtId="0" fontId="60" fillId="25" borderId="22" xfId="0" applyFont="1" applyFill="1" applyBorder="1" applyAlignment="1">
      <alignment horizontal="centerContinuous" vertical="center"/>
    </xf>
    <xf numFmtId="0" fontId="60" fillId="25" borderId="23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7" fillId="0" borderId="0" xfId="58" applyFont="1" applyAlignment="1">
      <alignment horizontal="right" vertical="center"/>
      <protection/>
    </xf>
    <xf numFmtId="3" fontId="60" fillId="27" borderId="0" xfId="0" applyNumberFormat="1" applyFont="1" applyFill="1" applyBorder="1" applyAlignment="1">
      <alignment horizontal="right" vertical="center" indent="1"/>
    </xf>
    <xf numFmtId="3" fontId="60" fillId="28" borderId="0" xfId="0" applyNumberFormat="1" applyFont="1" applyFill="1" applyBorder="1" applyAlignment="1">
      <alignment horizontal="right" vertical="center" indent="1"/>
    </xf>
    <xf numFmtId="194" fontId="60" fillId="27" borderId="0" xfId="0" applyNumberFormat="1" applyFont="1" applyFill="1" applyBorder="1" applyAlignment="1">
      <alignment horizontal="right" vertical="center" indent="1"/>
    </xf>
    <xf numFmtId="0" fontId="10" fillId="27" borderId="0" xfId="59" applyFont="1" applyFill="1">
      <alignment/>
      <protection/>
    </xf>
    <xf numFmtId="0" fontId="57" fillId="29" borderId="0" xfId="0" applyFont="1" applyFill="1" applyAlignment="1">
      <alignment horizontal="right" vertical="center" indent="1"/>
    </xf>
    <xf numFmtId="0" fontId="57" fillId="29" borderId="0" xfId="0" applyFont="1" applyFill="1" applyAlignment="1">
      <alignment horizontal="left" vertical="center" indent="1"/>
    </xf>
    <xf numFmtId="0" fontId="59" fillId="26" borderId="0" xfId="0" applyFont="1" applyFill="1" applyAlignment="1">
      <alignment horizontal="left" vertical="center"/>
    </xf>
    <xf numFmtId="0" fontId="59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57" fillId="25" borderId="21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/>
    </xf>
    <xf numFmtId="0" fontId="57" fillId="25" borderId="25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57" fillId="25" borderId="20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" fillId="0" borderId="0" xfId="58" applyFont="1" applyAlignment="1">
      <alignment vertical="center"/>
      <protection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2" fontId="13" fillId="30" borderId="0" xfId="0" applyNumberFormat="1" applyFont="1" applyFill="1" applyAlignment="1">
      <alignment horizontal="right" vertical="center" indent="1"/>
    </xf>
    <xf numFmtId="2" fontId="13" fillId="30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0" fontId="106" fillId="0" borderId="0" xfId="0" applyFont="1" applyAlignment="1">
      <alignment/>
    </xf>
    <xf numFmtId="206" fontId="60" fillId="29" borderId="18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 readingOrder="2"/>
    </xf>
    <xf numFmtId="0" fontId="66" fillId="31" borderId="0" xfId="63" applyFont="1" applyFill="1" applyBorder="1" applyAlignment="1">
      <alignment horizontal="center" vertical="center" wrapText="1"/>
      <protection/>
    </xf>
    <xf numFmtId="0" fontId="66" fillId="31" borderId="0" xfId="63" applyFont="1" applyFill="1" applyBorder="1" applyAlignment="1">
      <alignment horizontal="center" vertical="center" wrapText="1" readingOrder="2"/>
      <protection/>
    </xf>
    <xf numFmtId="0" fontId="66" fillId="31" borderId="29" xfId="63" applyFont="1" applyFill="1" applyBorder="1" applyAlignment="1">
      <alignment horizontal="center" vertical="center" wrapText="1" readingOrder="2"/>
      <protection/>
    </xf>
    <xf numFmtId="4" fontId="15" fillId="29" borderId="17" xfId="0" applyNumberFormat="1" applyFont="1" applyFill="1" applyBorder="1" applyAlignment="1">
      <alignment horizontal="center" vertical="center"/>
    </xf>
    <xf numFmtId="4" fontId="15" fillId="29" borderId="17" xfId="0" applyNumberFormat="1" applyFont="1" applyFill="1" applyBorder="1" applyAlignment="1">
      <alignment horizontal="center" vertical="center" wrapText="1"/>
    </xf>
    <xf numFmtId="200" fontId="6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49" fontId="59" fillId="0" borderId="0" xfId="0" applyNumberFormat="1" applyFont="1" applyAlignment="1">
      <alignment vertical="center" readingOrder="2"/>
    </xf>
    <xf numFmtId="0" fontId="59" fillId="0" borderId="0" xfId="0" applyFont="1" applyAlignment="1">
      <alignment horizontal="right" readingOrder="2"/>
    </xf>
    <xf numFmtId="0" fontId="59" fillId="0" borderId="0" xfId="0" applyFont="1" applyAlignment="1">
      <alignment/>
    </xf>
    <xf numFmtId="0" fontId="57" fillId="0" borderId="0" xfId="0" applyFont="1" applyFill="1" applyAlignment="1">
      <alignment horizontal="right" vertical="center" indent="1"/>
    </xf>
    <xf numFmtId="0" fontId="57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 indent="1" readingOrder="2"/>
    </xf>
    <xf numFmtId="0" fontId="57" fillId="0" borderId="0" xfId="0" applyNumberFormat="1" applyFont="1" applyFill="1" applyAlignment="1">
      <alignment horizontal="right" vertical="center" indent="1" readingOrder="2"/>
    </xf>
    <xf numFmtId="16" fontId="57" fillId="0" borderId="0" xfId="0" applyNumberFormat="1" applyFont="1" applyFill="1" applyAlignment="1">
      <alignment horizontal="left" vertical="center" indent="1" readingOrder="1"/>
    </xf>
    <xf numFmtId="17" fontId="57" fillId="0" borderId="0" xfId="0" applyNumberFormat="1" applyFont="1" applyFill="1" applyAlignment="1">
      <alignment horizontal="right" vertical="center" indent="1" readingOrder="2"/>
    </xf>
    <xf numFmtId="0" fontId="57" fillId="0" borderId="17" xfId="0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left" vertical="center" indent="1"/>
    </xf>
    <xf numFmtId="0" fontId="57" fillId="32" borderId="0" xfId="0" applyFont="1" applyFill="1" applyAlignment="1">
      <alignment horizontal="right" vertical="center" indent="1" readingOrder="2"/>
    </xf>
    <xf numFmtId="0" fontId="57" fillId="32" borderId="0" xfId="0" applyFont="1" applyFill="1" applyAlignment="1">
      <alignment horizontal="left" vertical="center" indent="1"/>
    </xf>
    <xf numFmtId="0" fontId="57" fillId="32" borderId="0" xfId="0" applyNumberFormat="1" applyFont="1" applyFill="1" applyAlignment="1">
      <alignment horizontal="right" vertical="center" indent="1" readingOrder="2"/>
    </xf>
    <xf numFmtId="16" fontId="57" fillId="32" borderId="0" xfId="0" applyNumberFormat="1" applyFont="1" applyFill="1" applyAlignment="1">
      <alignment horizontal="left" vertical="center" indent="1" readingOrder="1"/>
    </xf>
    <xf numFmtId="0" fontId="59" fillId="0" borderId="0" xfId="58" applyFont="1" applyAlignment="1">
      <alignment horizontal="right" vertical="center" readingOrder="2"/>
      <protection/>
    </xf>
    <xf numFmtId="0" fontId="59" fillId="0" borderId="0" xfId="58" applyFont="1" applyBorder="1" applyAlignment="1">
      <alignment horizontal="left" vertical="center"/>
      <protection/>
    </xf>
    <xf numFmtId="0" fontId="64" fillId="25" borderId="23" xfId="0" applyFont="1" applyFill="1" applyBorder="1" applyAlignment="1">
      <alignment horizontal="center" vertical="center"/>
    </xf>
    <xf numFmtId="0" fontId="64" fillId="25" borderId="24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 vertical="center"/>
    </xf>
    <xf numFmtId="0" fontId="57" fillId="25" borderId="20" xfId="0" applyFont="1" applyFill="1" applyBorder="1" applyAlignment="1">
      <alignment horizontal="center" vertical="top"/>
    </xf>
    <xf numFmtId="3" fontId="10" fillId="25" borderId="0" xfId="0" applyNumberFormat="1" applyFont="1" applyFill="1" applyAlignment="1">
      <alignment horizontal="center" vertical="center"/>
    </xf>
    <xf numFmtId="209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center" vertical="center"/>
    </xf>
    <xf numFmtId="3" fontId="10" fillId="26" borderId="0" xfId="0" applyNumberFormat="1" applyFont="1" applyFill="1" applyBorder="1" applyAlignment="1">
      <alignment horizontal="center"/>
    </xf>
    <xf numFmtId="3" fontId="10" fillId="26" borderId="0" xfId="0" applyNumberFormat="1" applyFont="1" applyFill="1" applyBorder="1" applyAlignment="1">
      <alignment/>
    </xf>
    <xf numFmtId="209" fontId="10" fillId="26" borderId="0" xfId="0" applyNumberFormat="1" applyFont="1" applyFill="1" applyAlignment="1">
      <alignment/>
    </xf>
    <xf numFmtId="3" fontId="10" fillId="26" borderId="0" xfId="0" applyNumberFormat="1" applyFont="1" applyFill="1" applyAlignment="1">
      <alignment horizontal="center"/>
    </xf>
    <xf numFmtId="1" fontId="10" fillId="26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3" fontId="59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center"/>
    </xf>
    <xf numFmtId="209" fontId="10" fillId="0" borderId="0" xfId="0" applyNumberFormat="1" applyFont="1" applyAlignment="1">
      <alignment/>
    </xf>
    <xf numFmtId="0" fontId="59" fillId="0" borderId="0" xfId="0" applyFont="1" applyFill="1" applyAlignment="1">
      <alignment horizontal="right" vertical="center" readingOrder="2"/>
    </xf>
    <xf numFmtId="3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left"/>
    </xf>
    <xf numFmtId="0" fontId="10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13" fillId="0" borderId="0" xfId="62" applyFont="1" applyAlignment="1">
      <alignment vertical="center"/>
      <protection/>
    </xf>
    <xf numFmtId="0" fontId="68" fillId="25" borderId="22" xfId="62" applyFont="1" applyFill="1" applyBorder="1" applyAlignment="1">
      <alignment horizontal="center" vertical="center" wrapText="1" readingOrder="2"/>
      <protection/>
    </xf>
    <xf numFmtId="0" fontId="57" fillId="25" borderId="22" xfId="62" applyFont="1" applyFill="1" applyBorder="1" applyAlignment="1">
      <alignment horizontal="center" vertical="center" wrapText="1" readingOrder="2"/>
      <protection/>
    </xf>
    <xf numFmtId="0" fontId="66" fillId="0" borderId="0" xfId="62" applyFont="1" applyBorder="1" applyAlignment="1">
      <alignment horizontal="right" vertical="center" wrapText="1" indent="1" readingOrder="2"/>
      <protection/>
    </xf>
    <xf numFmtId="3" fontId="66" fillId="0" borderId="0" xfId="62" applyNumberFormat="1" applyFont="1" applyBorder="1" applyAlignment="1">
      <alignment horizontal="center" vertical="center" wrapText="1"/>
      <protection/>
    </xf>
    <xf numFmtId="0" fontId="60" fillId="0" borderId="0" xfId="62" applyFont="1" applyAlignment="1">
      <alignment horizontal="left" vertical="center" wrapText="1" indent="1"/>
      <protection/>
    </xf>
    <xf numFmtId="0" fontId="60" fillId="25" borderId="0" xfId="62" applyFont="1" applyFill="1" applyAlignment="1">
      <alignment horizontal="right" vertical="center" indent="1"/>
      <protection/>
    </xf>
    <xf numFmtId="3" fontId="66" fillId="25" borderId="0" xfId="62" applyNumberFormat="1" applyFont="1" applyFill="1" applyBorder="1" applyAlignment="1">
      <alignment horizontal="center" vertical="center" wrapText="1"/>
      <protection/>
    </xf>
    <xf numFmtId="0" fontId="60" fillId="25" borderId="0" xfId="62" applyFont="1" applyFill="1" applyAlignment="1">
      <alignment horizontal="left" vertical="center" wrapText="1" indent="1"/>
      <protection/>
    </xf>
    <xf numFmtId="49" fontId="64" fillId="0" borderId="0" xfId="0" applyNumberFormat="1" applyFont="1" applyAlignment="1">
      <alignment horizontal="center" vertical="center"/>
    </xf>
    <xf numFmtId="3" fontId="65" fillId="0" borderId="18" xfId="0" applyNumberFormat="1" applyFont="1" applyBorder="1" applyAlignment="1">
      <alignment horizontal="right" vertical="center" indent="2"/>
    </xf>
    <xf numFmtId="3" fontId="64" fillId="0" borderId="18" xfId="0" applyNumberFormat="1" applyFont="1" applyBorder="1" applyAlignment="1">
      <alignment horizontal="right" vertical="center" indent="2"/>
    </xf>
    <xf numFmtId="3" fontId="64" fillId="0" borderId="18" xfId="0" applyNumberFormat="1" applyFont="1" applyBorder="1" applyAlignment="1">
      <alignment horizontal="right" vertical="center" indent="2"/>
    </xf>
    <xf numFmtId="49" fontId="64" fillId="25" borderId="0" xfId="0" applyNumberFormat="1" applyFont="1" applyFill="1" applyAlignment="1">
      <alignment horizontal="center" vertical="center"/>
    </xf>
    <xf numFmtId="3" fontId="65" fillId="25" borderId="0" xfId="0" applyNumberFormat="1" applyFont="1" applyFill="1" applyBorder="1" applyAlignment="1">
      <alignment horizontal="right" vertical="center" indent="2"/>
    </xf>
    <xf numFmtId="3" fontId="64" fillId="25" borderId="0" xfId="0" applyNumberFormat="1" applyFont="1" applyFill="1" applyBorder="1" applyAlignment="1">
      <alignment horizontal="right" vertical="center" indent="2"/>
    </xf>
    <xf numFmtId="3" fontId="64" fillId="25" borderId="0" xfId="0" applyNumberFormat="1" applyFont="1" applyFill="1" applyBorder="1" applyAlignment="1">
      <alignment horizontal="right" vertical="center" indent="2"/>
    </xf>
    <xf numFmtId="3" fontId="65" fillId="0" borderId="0" xfId="0" applyNumberFormat="1" applyFont="1" applyBorder="1" applyAlignment="1">
      <alignment horizontal="right" vertical="center" indent="2"/>
    </xf>
    <xf numFmtId="3" fontId="64" fillId="0" borderId="0" xfId="0" applyNumberFormat="1" applyFont="1" applyBorder="1" applyAlignment="1">
      <alignment horizontal="right" vertical="center" indent="2"/>
    </xf>
    <xf numFmtId="3" fontId="64" fillId="0" borderId="0" xfId="0" applyNumberFormat="1" applyFont="1" applyBorder="1" applyAlignment="1">
      <alignment horizontal="right" vertical="center" indent="2"/>
    </xf>
    <xf numFmtId="49" fontId="64" fillId="0" borderId="17" xfId="0" applyNumberFormat="1" applyFont="1" applyFill="1" applyBorder="1" applyAlignment="1">
      <alignment horizontal="center" vertical="center" readingOrder="2"/>
    </xf>
    <xf numFmtId="3" fontId="64" fillId="0" borderId="17" xfId="0" applyNumberFormat="1" applyFont="1" applyFill="1" applyBorder="1" applyAlignment="1">
      <alignment horizontal="right" vertical="center" indent="2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vertical="center" readingOrder="1"/>
    </xf>
    <xf numFmtId="197" fontId="59" fillId="0" borderId="0" xfId="0" applyNumberFormat="1" applyFont="1" applyAlignment="1">
      <alignment horizontal="left" vertical="center" wrapText="1" readingOrder="1"/>
    </xf>
    <xf numFmtId="0" fontId="64" fillId="25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95" fontId="10" fillId="0" borderId="0" xfId="0" applyNumberFormat="1" applyFont="1" applyFill="1" applyAlignment="1">
      <alignment vertical="center"/>
    </xf>
    <xf numFmtId="0" fontId="64" fillId="31" borderId="0" xfId="0" applyNumberFormat="1" applyFont="1" applyFill="1" applyAlignment="1">
      <alignment horizontal="right" vertical="center" indent="1" readingOrder="2"/>
    </xf>
    <xf numFmtId="16" fontId="64" fillId="31" borderId="0" xfId="0" applyNumberFormat="1" applyFont="1" applyFill="1" applyAlignment="1">
      <alignment horizontal="left" vertical="center" indent="1" readingOrder="1"/>
    </xf>
    <xf numFmtId="0" fontId="64" fillId="29" borderId="0" xfId="0" applyNumberFormat="1" applyFont="1" applyFill="1" applyAlignment="1">
      <alignment horizontal="right" vertical="center" indent="1" readingOrder="2"/>
    </xf>
    <xf numFmtId="16" fontId="64" fillId="29" borderId="0" xfId="0" applyNumberFormat="1" applyFont="1" applyFill="1" applyAlignment="1">
      <alignment horizontal="left" vertical="center" indent="1" readingOrder="1"/>
    </xf>
    <xf numFmtId="17" fontId="64" fillId="31" borderId="0" xfId="0" applyNumberFormat="1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left" vertical="center" indent="1"/>
    </xf>
    <xf numFmtId="0" fontId="64" fillId="31" borderId="0" xfId="0" applyFont="1" applyFill="1" applyAlignment="1">
      <alignment horizontal="right" vertical="center" indent="1" readingOrder="2"/>
    </xf>
    <xf numFmtId="0" fontId="64" fillId="31" borderId="0" xfId="0" applyFont="1" applyFill="1" applyAlignment="1">
      <alignment horizontal="left" vertical="center" indent="1"/>
    </xf>
    <xf numFmtId="0" fontId="64" fillId="31" borderId="17" xfId="0" applyFont="1" applyFill="1" applyBorder="1" applyAlignment="1">
      <alignment horizontal="right" vertical="center" indent="1"/>
    </xf>
    <xf numFmtId="0" fontId="64" fillId="31" borderId="17" xfId="0" applyFont="1" applyFill="1" applyBorder="1" applyAlignment="1">
      <alignment horizontal="left" vertical="center" indent="1"/>
    </xf>
    <xf numFmtId="49" fontId="68" fillId="29" borderId="17" xfId="0" applyNumberFormat="1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right" vertical="center" readingOrder="2"/>
    </xf>
    <xf numFmtId="0" fontId="57" fillId="0" borderId="0" xfId="0" applyFont="1" applyAlignment="1">
      <alignment vertical="center"/>
    </xf>
    <xf numFmtId="0" fontId="64" fillId="25" borderId="24" xfId="0" applyFont="1" applyFill="1" applyBorder="1" applyAlignment="1">
      <alignment horizontal="right" vertical="center"/>
    </xf>
    <xf numFmtId="0" fontId="64" fillId="25" borderId="23" xfId="0" applyFont="1" applyFill="1" applyBorder="1" applyAlignment="1">
      <alignment horizontal="left" vertical="center"/>
    </xf>
    <xf numFmtId="0" fontId="65" fillId="0" borderId="0" xfId="0" applyFont="1" applyAlignment="1">
      <alignment horizontal="right" vertical="center" indent="2"/>
    </xf>
    <xf numFmtId="0" fontId="65" fillId="0" borderId="0" xfId="0" applyFont="1" applyAlignment="1">
      <alignment horizontal="left" vertical="center" indent="2"/>
    </xf>
    <xf numFmtId="0" fontId="65" fillId="25" borderId="0" xfId="0" applyFont="1" applyFill="1" applyAlignment="1">
      <alignment horizontal="right" vertical="center" indent="2" readingOrder="2"/>
    </xf>
    <xf numFmtId="0" fontId="65" fillId="25" borderId="0" xfId="0" applyFont="1" applyFill="1" applyAlignment="1">
      <alignment horizontal="left" vertical="center" indent="2"/>
    </xf>
    <xf numFmtId="0" fontId="65" fillId="0" borderId="0" xfId="0" applyNumberFormat="1" applyFont="1" applyAlignment="1">
      <alignment horizontal="right" vertical="center" indent="2" readingOrder="2"/>
    </xf>
    <xf numFmtId="16" fontId="65" fillId="0" borderId="0" xfId="0" applyNumberFormat="1" applyFont="1" applyAlignment="1">
      <alignment horizontal="left" vertical="center" indent="2" readingOrder="1"/>
    </xf>
    <xf numFmtId="0" fontId="65" fillId="0" borderId="0" xfId="0" applyFont="1" applyAlignment="1">
      <alignment horizontal="right" vertical="center" indent="2" readingOrder="2"/>
    </xf>
    <xf numFmtId="0" fontId="65" fillId="0" borderId="0" xfId="0" applyFont="1" applyBorder="1" applyAlignment="1">
      <alignment horizontal="right" vertical="center" indent="2" readingOrder="2"/>
    </xf>
    <xf numFmtId="0" fontId="65" fillId="0" borderId="0" xfId="0" applyFont="1" applyBorder="1" applyAlignment="1">
      <alignment horizontal="left" vertical="center" indent="2"/>
    </xf>
    <xf numFmtId="0" fontId="64" fillId="0" borderId="29" xfId="0" applyFont="1" applyBorder="1" applyAlignment="1">
      <alignment horizontal="right" vertical="center" indent="2" readingOrder="2"/>
    </xf>
    <xf numFmtId="0" fontId="57" fillId="0" borderId="29" xfId="0" applyFont="1" applyBorder="1" applyAlignment="1">
      <alignment horizontal="left" vertical="center" indent="2"/>
    </xf>
    <xf numFmtId="0" fontId="59" fillId="0" borderId="0" xfId="0" applyFont="1" applyAlignment="1">
      <alignment horizontal="left" vertical="center" readingOrder="1"/>
    </xf>
    <xf numFmtId="1" fontId="10" fillId="0" borderId="0" xfId="0" applyNumberFormat="1" applyFont="1" applyAlignment="1">
      <alignment vertical="center"/>
    </xf>
    <xf numFmtId="0" fontId="50" fillId="0" borderId="0" xfId="58" applyFont="1" applyAlignment="1">
      <alignment vertical="center"/>
      <protection/>
    </xf>
    <xf numFmtId="0" fontId="57" fillId="25" borderId="24" xfId="58" applyFont="1" applyFill="1" applyBorder="1" applyAlignment="1">
      <alignment horizontal="center" vertical="center" wrapText="1"/>
      <protection/>
    </xf>
    <xf numFmtId="0" fontId="57" fillId="25" borderId="22" xfId="58" applyFont="1" applyFill="1" applyBorder="1" applyAlignment="1">
      <alignment horizontal="center" vertical="center"/>
      <protection/>
    </xf>
    <xf numFmtId="0" fontId="57" fillId="25" borderId="23" xfId="58" applyFont="1" applyFill="1" applyBorder="1" applyAlignment="1">
      <alignment horizontal="centerContinuous" vertical="center"/>
      <protection/>
    </xf>
    <xf numFmtId="0" fontId="57" fillId="0" borderId="0" xfId="58" applyFont="1" applyBorder="1" applyAlignment="1">
      <alignment horizontal="right" vertical="center" indent="1"/>
      <protection/>
    </xf>
    <xf numFmtId="0" fontId="57" fillId="0" borderId="0" xfId="58" applyFont="1" applyBorder="1" applyAlignment="1">
      <alignment horizontal="left" vertical="center" indent="1"/>
      <protection/>
    </xf>
    <xf numFmtId="0" fontId="60" fillId="25" borderId="0" xfId="58" applyFont="1" applyFill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left" vertical="center" indent="2"/>
      <protection/>
    </xf>
    <xf numFmtId="0" fontId="60" fillId="30" borderId="0" xfId="58" applyFont="1" applyFill="1" applyBorder="1" applyAlignment="1">
      <alignment horizontal="right" vertical="center" indent="2"/>
      <protection/>
    </xf>
    <xf numFmtId="0" fontId="60" fillId="0" borderId="0" xfId="58" applyNumberFormat="1" applyFont="1" applyBorder="1" applyAlignment="1">
      <alignment horizontal="left" vertical="center" indent="2"/>
      <protection/>
    </xf>
    <xf numFmtId="0" fontId="57" fillId="0" borderId="17" xfId="58" applyFont="1" applyBorder="1" applyAlignment="1">
      <alignment horizontal="right" vertical="center" indent="2"/>
      <protection/>
    </xf>
    <xf numFmtId="3" fontId="57" fillId="0" borderId="17" xfId="58" applyNumberFormat="1" applyFont="1" applyBorder="1" applyAlignment="1">
      <alignment horizontal="left" vertical="center" indent="1"/>
      <protection/>
    </xf>
    <xf numFmtId="0" fontId="60" fillId="0" borderId="0" xfId="58" applyNumberFormat="1" applyFont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right" vertical="center" indent="2"/>
      <protection/>
    </xf>
    <xf numFmtId="0" fontId="57" fillId="25" borderId="17" xfId="58" applyFont="1" applyFill="1" applyBorder="1" applyAlignment="1">
      <alignment horizontal="right" vertical="center" indent="2"/>
      <protection/>
    </xf>
    <xf numFmtId="3" fontId="64" fillId="25" borderId="17" xfId="58" applyNumberFormat="1" applyFont="1" applyFill="1" applyBorder="1" applyAlignment="1">
      <alignment horizontal="right" vertical="center" indent="5"/>
      <protection/>
    </xf>
    <xf numFmtId="0" fontId="57" fillId="25" borderId="17" xfId="58" applyNumberFormat="1" applyFont="1" applyFill="1" applyBorder="1" applyAlignment="1">
      <alignment horizontal="left" vertical="center" indent="2"/>
      <protection/>
    </xf>
    <xf numFmtId="0" fontId="58" fillId="0" borderId="0" xfId="58" applyFont="1" applyBorder="1" applyAlignment="1">
      <alignment horizontal="center" vertical="center"/>
      <protection/>
    </xf>
    <xf numFmtId="0" fontId="59" fillId="0" borderId="0" xfId="58" applyFont="1" applyBorder="1" applyAlignment="1">
      <alignment vertical="center"/>
      <protection/>
    </xf>
    <xf numFmtId="0" fontId="59" fillId="0" borderId="0" xfId="58" applyFont="1" applyAlignment="1">
      <alignment vertical="center"/>
      <protection/>
    </xf>
    <xf numFmtId="0" fontId="59" fillId="0" borderId="0" xfId="58" applyFont="1" applyAlignment="1">
      <alignment horizontal="right" vertical="center"/>
      <protection/>
    </xf>
    <xf numFmtId="0" fontId="59" fillId="0" borderId="0" xfId="58" applyFont="1" applyAlignment="1">
      <alignment horizontal="left" vertical="center"/>
      <protection/>
    </xf>
    <xf numFmtId="195" fontId="64" fillId="0" borderId="0" xfId="0" applyNumberFormat="1" applyFont="1" applyBorder="1" applyAlignment="1">
      <alignment horizontal="right" vertical="center" indent="5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195" fontId="64" fillId="25" borderId="0" xfId="0" applyNumberFormat="1" applyFont="1" applyFill="1" applyBorder="1" applyAlignment="1">
      <alignment horizontal="right" vertical="center" indent="5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vertical="center" readingOrder="2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 readingOrder="2"/>
    </xf>
    <xf numFmtId="0" fontId="57" fillId="0" borderId="29" xfId="0" applyFont="1" applyBorder="1" applyAlignment="1">
      <alignment horizontal="right" vertical="center"/>
    </xf>
    <xf numFmtId="195" fontId="64" fillId="0" borderId="29" xfId="0" applyNumberFormat="1" applyFont="1" applyBorder="1" applyAlignment="1">
      <alignment horizontal="right" vertical="center" indent="5"/>
    </xf>
    <xf numFmtId="0" fontId="57" fillId="0" borderId="29" xfId="0" applyFont="1" applyBorder="1" applyAlignment="1">
      <alignment horizontal="left" vertical="center"/>
    </xf>
    <xf numFmtId="0" fontId="10" fillId="0" borderId="0" xfId="0" applyFont="1" applyAlignment="1">
      <alignment vertical="center" readingOrder="1"/>
    </xf>
    <xf numFmtId="195" fontId="10" fillId="0" borderId="0" xfId="0" applyNumberFormat="1" applyFont="1" applyAlignment="1">
      <alignment vertical="center"/>
    </xf>
    <xf numFmtId="0" fontId="68" fillId="25" borderId="24" xfId="62" applyFont="1" applyFill="1" applyBorder="1" applyAlignment="1">
      <alignment horizontal="center" vertical="center" wrapText="1" readingOrder="2"/>
      <protection/>
    </xf>
    <xf numFmtId="0" fontId="57" fillId="25" borderId="23" xfId="62" applyFont="1" applyFill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/>
      <protection/>
    </xf>
    <xf numFmtId="3" fontId="57" fillId="0" borderId="17" xfId="62" applyNumberFormat="1" applyFont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 wrapText="1"/>
      <protection/>
    </xf>
    <xf numFmtId="0" fontId="57" fillId="25" borderId="26" xfId="0" applyFont="1" applyFill="1" applyBorder="1" applyAlignment="1">
      <alignment horizontal="center"/>
    </xf>
    <xf numFmtId="0" fontId="57" fillId="25" borderId="30" xfId="0" applyFont="1" applyFill="1" applyBorder="1" applyAlignment="1">
      <alignment horizontal="center" vertical="center"/>
    </xf>
    <xf numFmtId="0" fontId="57" fillId="25" borderId="21" xfId="0" applyFont="1" applyFill="1" applyBorder="1" applyAlignment="1">
      <alignment horizontal="center" vertical="top"/>
    </xf>
    <xf numFmtId="3" fontId="60" fillId="25" borderId="29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95" fontId="59" fillId="0" borderId="0" xfId="0" applyNumberFormat="1" applyFont="1" applyAlignment="1">
      <alignment vertical="center"/>
    </xf>
    <xf numFmtId="0" fontId="59" fillId="0" borderId="0" xfId="0" applyFont="1" applyAlignment="1">
      <alignment/>
    </xf>
    <xf numFmtId="0" fontId="7" fillId="0" borderId="0" xfId="0" applyFont="1" applyAlignment="1">
      <alignment vertical="center"/>
    </xf>
    <xf numFmtId="0" fontId="76" fillId="0" borderId="0" xfId="64" applyFont="1">
      <alignment/>
      <protection/>
    </xf>
    <xf numFmtId="0" fontId="75" fillId="0" borderId="0" xfId="63" applyFont="1" applyAlignment="1">
      <alignment vertical="top" wrapText="1"/>
      <protection/>
    </xf>
    <xf numFmtId="0" fontId="77" fillId="26" borderId="18" xfId="63" applyFont="1" applyFill="1" applyBorder="1" applyAlignment="1">
      <alignment horizontal="right" vertical="center" indent="5"/>
      <protection/>
    </xf>
    <xf numFmtId="195" fontId="77" fillId="26" borderId="18" xfId="63" applyNumberFormat="1" applyFont="1" applyFill="1" applyBorder="1" applyAlignment="1">
      <alignment horizontal="center" vertical="center"/>
      <protection/>
    </xf>
    <xf numFmtId="195" fontId="69" fillId="26" borderId="18" xfId="63" applyNumberFormat="1" applyFont="1" applyFill="1" applyBorder="1" applyAlignment="1">
      <alignment horizontal="center" vertical="center"/>
      <protection/>
    </xf>
    <xf numFmtId="16" fontId="107" fillId="33" borderId="0" xfId="63" applyNumberFormat="1" applyFont="1" applyFill="1" applyBorder="1" applyAlignment="1">
      <alignment horizontal="right" vertical="center" indent="5"/>
      <protection/>
    </xf>
    <xf numFmtId="195" fontId="107" fillId="33" borderId="0" xfId="63" applyNumberFormat="1" applyFont="1" applyFill="1" applyBorder="1" applyAlignment="1">
      <alignment horizontal="center" vertical="center"/>
      <protection/>
    </xf>
    <xf numFmtId="195" fontId="108" fillId="33" borderId="0" xfId="63" applyNumberFormat="1" applyFont="1" applyFill="1" applyBorder="1" applyAlignment="1">
      <alignment horizontal="center" vertical="center"/>
      <protection/>
    </xf>
    <xf numFmtId="16" fontId="77" fillId="26" borderId="0" xfId="63" applyNumberFormat="1" applyFont="1" applyFill="1" applyBorder="1" applyAlignment="1">
      <alignment horizontal="right" vertical="center" indent="5"/>
      <protection/>
    </xf>
    <xf numFmtId="195" fontId="77" fillId="26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6" fontId="77" fillId="33" borderId="0" xfId="63" applyNumberFormat="1" applyFont="1" applyFill="1" applyBorder="1" applyAlignment="1">
      <alignment horizontal="right" vertical="center" indent="5"/>
      <protection/>
    </xf>
    <xf numFmtId="195" fontId="77" fillId="33" borderId="0" xfId="63" applyNumberFormat="1" applyFont="1" applyFill="1" applyBorder="1" applyAlignment="1">
      <alignment horizontal="center" vertical="center"/>
      <protection/>
    </xf>
    <xf numFmtId="195" fontId="69" fillId="33" borderId="0" xfId="63" applyNumberFormat="1" applyFont="1" applyFill="1" applyBorder="1" applyAlignment="1">
      <alignment horizontal="center" vertical="center"/>
      <protection/>
    </xf>
    <xf numFmtId="0" fontId="77" fillId="26" borderId="0" xfId="63" applyFont="1" applyFill="1" applyBorder="1" applyAlignment="1">
      <alignment horizontal="right" vertical="center" indent="5"/>
      <protection/>
    </xf>
    <xf numFmtId="16" fontId="77" fillId="33" borderId="29" xfId="63" applyNumberFormat="1" applyFont="1" applyFill="1" applyBorder="1" applyAlignment="1">
      <alignment horizontal="right" vertical="center" indent="5" readingOrder="2"/>
      <protection/>
    </xf>
    <xf numFmtId="195" fontId="77" fillId="33" borderId="29" xfId="63" applyNumberFormat="1" applyFont="1" applyFill="1" applyBorder="1" applyAlignment="1">
      <alignment horizontal="center" vertical="center"/>
      <protection/>
    </xf>
    <xf numFmtId="195" fontId="69" fillId="33" borderId="29" xfId="63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 readingOrder="2"/>
    </xf>
    <xf numFmtId="0" fontId="59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09" fillId="0" borderId="0" xfId="59" applyFont="1">
      <alignment/>
      <protection/>
    </xf>
    <xf numFmtId="3" fontId="110" fillId="27" borderId="0" xfId="0" applyNumberFormat="1" applyFont="1" applyFill="1" applyBorder="1" applyAlignment="1">
      <alignment horizontal="right" vertical="center" indent="1"/>
    </xf>
    <xf numFmtId="3" fontId="110" fillId="28" borderId="0" xfId="0" applyNumberFormat="1" applyFont="1" applyFill="1" applyBorder="1" applyAlignment="1">
      <alignment horizontal="right" vertical="center" indent="1"/>
    </xf>
    <xf numFmtId="0" fontId="111" fillId="0" borderId="0" xfId="59" applyFont="1">
      <alignment/>
      <protection/>
    </xf>
    <xf numFmtId="194" fontId="110" fillId="27" borderId="0" xfId="0" applyNumberFormat="1" applyFont="1" applyFill="1" applyBorder="1" applyAlignment="1">
      <alignment horizontal="right" vertical="center" indent="1"/>
    </xf>
    <xf numFmtId="0" fontId="109" fillId="24" borderId="0" xfId="59" applyNumberFormat="1" applyFont="1" applyFill="1">
      <alignment/>
      <protection/>
    </xf>
    <xf numFmtId="196" fontId="109" fillId="0" borderId="0" xfId="59" applyNumberFormat="1" applyFont="1">
      <alignment/>
      <protection/>
    </xf>
    <xf numFmtId="0" fontId="109" fillId="4" borderId="0" xfId="59" applyFont="1" applyFill="1">
      <alignment/>
      <protection/>
    </xf>
    <xf numFmtId="0" fontId="109" fillId="0" borderId="0" xfId="59" applyFont="1" applyAlignment="1">
      <alignment wrapText="1"/>
      <protection/>
    </xf>
    <xf numFmtId="10" fontId="109" fillId="0" borderId="0" xfId="67" applyNumberFormat="1" applyFont="1" applyAlignment="1">
      <alignment/>
    </xf>
    <xf numFmtId="10" fontId="109" fillId="0" borderId="0" xfId="59" applyNumberFormat="1" applyFont="1">
      <alignment/>
      <protection/>
    </xf>
    <xf numFmtId="10" fontId="109" fillId="0" borderId="0" xfId="59" applyNumberFormat="1" applyFont="1" applyFill="1">
      <alignment/>
      <protection/>
    </xf>
    <xf numFmtId="0" fontId="109" fillId="0" borderId="0" xfId="59" applyNumberFormat="1" applyFont="1" applyFill="1">
      <alignment/>
      <protection/>
    </xf>
    <xf numFmtId="0" fontId="57" fillId="30" borderId="0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30" borderId="29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top"/>
    </xf>
    <xf numFmtId="0" fontId="60" fillId="0" borderId="0" xfId="0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60" fillId="25" borderId="0" xfId="0" applyNumberFormat="1" applyFont="1" applyFill="1" applyAlignment="1">
      <alignment horizontal="center" vertical="center"/>
    </xf>
    <xf numFmtId="195" fontId="60" fillId="25" borderId="0" xfId="0" applyNumberFormat="1" applyFont="1" applyFill="1" applyAlignment="1">
      <alignment horizontal="center" vertical="center"/>
    </xf>
    <xf numFmtId="195" fontId="60" fillId="30" borderId="0" xfId="0" applyNumberFormat="1" applyFont="1" applyFill="1" applyAlignment="1">
      <alignment horizontal="center" vertical="center"/>
    </xf>
    <xf numFmtId="3" fontId="60" fillId="30" borderId="0" xfId="0" applyNumberFormat="1" applyFont="1" applyFill="1" applyAlignment="1">
      <alignment horizontal="center" vertical="center"/>
    </xf>
    <xf numFmtId="195" fontId="60" fillId="25" borderId="29" xfId="0" applyNumberFormat="1" applyFont="1" applyFill="1" applyBorder="1" applyAlignment="1">
      <alignment horizontal="center" vertical="center"/>
    </xf>
    <xf numFmtId="2" fontId="13" fillId="25" borderId="29" xfId="0" applyNumberFormat="1" applyFont="1" applyFill="1" applyBorder="1" applyAlignment="1">
      <alignment horizontal="left" vertical="center" wrapText="1" indent="2"/>
    </xf>
    <xf numFmtId="2" fontId="13" fillId="25" borderId="0" xfId="0" applyNumberFormat="1" applyFont="1" applyFill="1" applyAlignment="1">
      <alignment horizontal="left" vertical="center" wrapText="1" indent="2"/>
    </xf>
    <xf numFmtId="3" fontId="60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2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3" fontId="57" fillId="25" borderId="0" xfId="0" applyNumberFormat="1" applyFont="1" applyFill="1" applyAlignment="1">
      <alignment horizontal="center" vertical="center"/>
    </xf>
    <xf numFmtId="2" fontId="60" fillId="25" borderId="0" xfId="0" applyNumberFormat="1" applyFont="1" applyFill="1" applyAlignment="1">
      <alignment horizontal="center" vertical="center"/>
    </xf>
    <xf numFmtId="0" fontId="60" fillId="25" borderId="0" xfId="0" applyFont="1" applyFill="1" applyBorder="1" applyAlignment="1">
      <alignment horizontal="center" vertical="center"/>
    </xf>
    <xf numFmtId="2" fontId="60" fillId="25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2" fontId="60" fillId="25" borderId="2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25" borderId="0" xfId="0" applyFont="1" applyFill="1" applyAlignment="1">
      <alignment horizontal="center" vertical="center" wrapText="1"/>
    </xf>
    <xf numFmtId="0" fontId="57" fillId="25" borderId="2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 readingOrder="1"/>
    </xf>
    <xf numFmtId="0" fontId="65" fillId="0" borderId="0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200" fontId="65" fillId="0" borderId="0" xfId="0" applyNumberFormat="1" applyFont="1" applyBorder="1" applyAlignment="1">
      <alignment horizontal="center" vertical="center"/>
    </xf>
    <xf numFmtId="195" fontId="65" fillId="0" borderId="0" xfId="0" applyNumberFormat="1" applyFont="1" applyBorder="1" applyAlignment="1">
      <alignment horizontal="center" vertical="center"/>
    </xf>
    <xf numFmtId="195" fontId="64" fillId="0" borderId="0" xfId="0" applyNumberFormat="1" applyFont="1" applyBorder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4" fillId="25" borderId="0" xfId="0" applyNumberFormat="1" applyFont="1" applyFill="1" applyAlignment="1">
      <alignment horizontal="center" vertical="center"/>
    </xf>
    <xf numFmtId="200" fontId="65" fillId="25" borderId="0" xfId="0" applyNumberFormat="1" applyFont="1" applyFill="1" applyAlignment="1">
      <alignment horizontal="center" vertical="center"/>
    </xf>
    <xf numFmtId="195" fontId="65" fillId="25" borderId="0" xfId="0" applyNumberFormat="1" applyFont="1" applyFill="1" applyAlignment="1">
      <alignment horizontal="center" vertical="center"/>
    </xf>
    <xf numFmtId="195" fontId="64" fillId="25" borderId="0" xfId="0" applyNumberFormat="1" applyFont="1" applyFill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200" fontId="65" fillId="0" borderId="0" xfId="0" applyNumberFormat="1" applyFont="1" applyAlignment="1">
      <alignment horizontal="center" vertical="center"/>
    </xf>
    <xf numFmtId="195" fontId="65" fillId="0" borderId="0" xfId="0" applyNumberFormat="1" applyFont="1" applyAlignment="1">
      <alignment horizontal="center" vertical="center"/>
    </xf>
    <xf numFmtId="195" fontId="64" fillId="0" borderId="0" xfId="0" applyNumberFormat="1" applyFont="1" applyAlignment="1">
      <alignment horizontal="center" vertical="center"/>
    </xf>
    <xf numFmtId="195" fontId="64" fillId="0" borderId="17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center" wrapText="1"/>
      <protection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95" fontId="65" fillId="25" borderId="0" xfId="0" applyNumberFormat="1" applyFont="1" applyFill="1" applyBorder="1" applyAlignment="1">
      <alignment horizontal="center" vertical="center"/>
    </xf>
    <xf numFmtId="195" fontId="64" fillId="25" borderId="17" xfId="0" applyNumberFormat="1" applyFont="1" applyFill="1" applyBorder="1" applyAlignment="1">
      <alignment horizontal="center" vertical="center"/>
    </xf>
    <xf numFmtId="195" fontId="64" fillId="25" borderId="2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60" fillId="0" borderId="18" xfId="0" applyNumberFormat="1" applyFont="1" applyBorder="1" applyAlignment="1">
      <alignment horizontal="center" vertical="center"/>
    </xf>
    <xf numFmtId="0" fontId="13" fillId="25" borderId="29" xfId="0" applyFont="1" applyFill="1" applyBorder="1" applyAlignment="1">
      <alignment horizontal="right" vertical="center" indent="1" readingOrder="2"/>
    </xf>
    <xf numFmtId="3" fontId="60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32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/>
    </xf>
    <xf numFmtId="3" fontId="65" fillId="29" borderId="0" xfId="0" applyNumberFormat="1" applyFont="1" applyFill="1" applyAlignment="1">
      <alignment horizontal="center" vertical="center"/>
    </xf>
    <xf numFmtId="3" fontId="65" fillId="31" borderId="0" xfId="0" applyNumberFormat="1" applyFont="1" applyFill="1" applyAlignment="1">
      <alignment horizontal="center" vertical="center" readingOrder="2"/>
    </xf>
    <xf numFmtId="3" fontId="65" fillId="29" borderId="0" xfId="0" applyNumberFormat="1" applyFont="1" applyFill="1" applyAlignment="1">
      <alignment horizontal="center" vertical="center" readingOrder="2"/>
    </xf>
    <xf numFmtId="3" fontId="64" fillId="31" borderId="17" xfId="0" applyNumberFormat="1" applyFont="1" applyFill="1" applyBorder="1" applyAlignment="1">
      <alignment horizontal="center" vertical="center"/>
    </xf>
    <xf numFmtId="4" fontId="24" fillId="29" borderId="18" xfId="0" applyNumberFormat="1" applyFont="1" applyFill="1" applyBorder="1" applyAlignment="1">
      <alignment horizontal="center"/>
    </xf>
    <xf numFmtId="4" fontId="15" fillId="29" borderId="18" xfId="0" applyNumberFormat="1" applyFont="1" applyFill="1" applyBorder="1" applyAlignment="1">
      <alignment horizontal="center"/>
    </xf>
    <xf numFmtId="4" fontId="24" fillId="31" borderId="0" xfId="0" applyNumberFormat="1" applyFont="1" applyFill="1" applyBorder="1" applyAlignment="1">
      <alignment horizontal="center"/>
    </xf>
    <xf numFmtId="4" fontId="15" fillId="31" borderId="0" xfId="0" applyNumberFormat="1" applyFont="1" applyFill="1" applyBorder="1" applyAlignment="1">
      <alignment horizontal="center"/>
    </xf>
    <xf numFmtId="4" fontId="24" fillId="29" borderId="0" xfId="0" applyNumberFormat="1" applyFont="1" applyFill="1" applyBorder="1" applyAlignment="1">
      <alignment horizontal="center"/>
    </xf>
    <xf numFmtId="4" fontId="15" fillId="29" borderId="0" xfId="0" applyNumberFormat="1" applyFont="1" applyFill="1" applyBorder="1" applyAlignment="1">
      <alignment horizontal="center"/>
    </xf>
    <xf numFmtId="4" fontId="24" fillId="31" borderId="29" xfId="0" applyNumberFormat="1" applyFont="1" applyFill="1" applyBorder="1" applyAlignment="1">
      <alignment horizontal="center"/>
    </xf>
    <xf numFmtId="4" fontId="15" fillId="31" borderId="29" xfId="0" applyNumberFormat="1" applyFont="1" applyFill="1" applyBorder="1" applyAlignment="1">
      <alignment horizontal="center"/>
    </xf>
    <xf numFmtId="0" fontId="64" fillId="25" borderId="24" xfId="0" applyFont="1" applyFill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5" fillId="25" borderId="0" xfId="0" applyNumberFormat="1" applyFont="1" applyFill="1" applyAlignment="1">
      <alignment horizontal="center" vertical="center" readingOrder="2"/>
    </xf>
    <xf numFmtId="1" fontId="64" fillId="25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 vertical="center" readingOrder="2"/>
    </xf>
    <xf numFmtId="1" fontId="65" fillId="0" borderId="0" xfId="0" applyNumberFormat="1" applyFont="1" applyBorder="1" applyAlignment="1">
      <alignment horizontal="center" vertical="center" readingOrder="2"/>
    </xf>
    <xf numFmtId="1" fontId="64" fillId="0" borderId="0" xfId="0" applyNumberFormat="1" applyFont="1" applyBorder="1" applyAlignment="1">
      <alignment horizontal="center" vertical="center"/>
    </xf>
    <xf numFmtId="0" fontId="64" fillId="25" borderId="0" xfId="0" applyFont="1" applyFill="1" applyBorder="1" applyAlignment="1">
      <alignment horizontal="center" vertical="center" readingOrder="2"/>
    </xf>
    <xf numFmtId="200" fontId="64" fillId="25" borderId="0" xfId="0" applyNumberFormat="1" applyFont="1" applyFill="1" applyBorder="1" applyAlignment="1">
      <alignment horizontal="center" vertical="center"/>
    </xf>
    <xf numFmtId="195" fontId="64" fillId="0" borderId="29" xfId="0" applyNumberFormat="1" applyFont="1" applyBorder="1" applyAlignment="1">
      <alignment horizontal="center" vertical="center" readingOrder="2"/>
    </xf>
    <xf numFmtId="0" fontId="64" fillId="0" borderId="29" xfId="0" applyFont="1" applyBorder="1" applyAlignment="1">
      <alignment horizontal="center" vertical="center" readingOrder="2"/>
    </xf>
    <xf numFmtId="200" fontId="64" fillId="0" borderId="29" xfId="0" applyNumberFormat="1" applyFont="1" applyBorder="1" applyAlignment="1">
      <alignment horizontal="center" vertical="center"/>
    </xf>
    <xf numFmtId="0" fontId="73" fillId="0" borderId="0" xfId="58" applyFont="1" applyBorder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center" vertical="center"/>
      <protection/>
    </xf>
    <xf numFmtId="3" fontId="65" fillId="0" borderId="0" xfId="58" applyNumberFormat="1" applyFont="1" applyBorder="1" applyAlignment="1">
      <alignment horizontal="center" vertical="center"/>
      <protection/>
    </xf>
    <xf numFmtId="3" fontId="64" fillId="0" borderId="17" xfId="58" applyNumberFormat="1" applyFont="1" applyBorder="1" applyAlignment="1">
      <alignment horizontal="center" vertical="center"/>
      <protection/>
    </xf>
    <xf numFmtId="3" fontId="60" fillId="30" borderId="0" xfId="0" applyNumberFormat="1" applyFont="1" applyFill="1" applyBorder="1" applyAlignment="1">
      <alignment horizontal="center" vertical="center"/>
    </xf>
    <xf numFmtId="3" fontId="57" fillId="30" borderId="0" xfId="0" applyNumberFormat="1" applyFont="1" applyFill="1" applyBorder="1" applyAlignment="1">
      <alignment horizontal="center" vertical="center"/>
    </xf>
    <xf numFmtId="3" fontId="60" fillId="25" borderId="0" xfId="0" applyNumberFormat="1" applyFont="1" applyFill="1" applyBorder="1" applyAlignment="1">
      <alignment horizontal="center" vertical="center"/>
    </xf>
    <xf numFmtId="3" fontId="57" fillId="25" borderId="0" xfId="0" applyNumberFormat="1" applyFont="1" applyFill="1" applyBorder="1" applyAlignment="1">
      <alignment horizontal="center" vertical="center"/>
    </xf>
    <xf numFmtId="3" fontId="60" fillId="30" borderId="29" xfId="0" applyNumberFormat="1" applyFont="1" applyFill="1" applyBorder="1" applyAlignment="1">
      <alignment horizontal="center" vertical="center"/>
    </xf>
    <xf numFmtId="3" fontId="57" fillId="30" borderId="29" xfId="0" applyNumberFormat="1" applyFont="1" applyFill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9" fillId="0" borderId="0" xfId="62" applyFont="1" applyAlignment="1">
      <alignment horizontal="left" vertical="center" wrapText="1" readingOrder="1"/>
      <protection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vertical="center" readingOrder="1"/>
    </xf>
    <xf numFmtId="0" fontId="57" fillId="0" borderId="0" xfId="62" applyFont="1" applyAlignment="1">
      <alignment vertical="center"/>
      <protection/>
    </xf>
    <xf numFmtId="0" fontId="68" fillId="31" borderId="22" xfId="63" applyFont="1" applyFill="1" applyBorder="1" applyAlignment="1">
      <alignment horizontal="center" vertical="center" wrapText="1"/>
      <protection/>
    </xf>
    <xf numFmtId="0" fontId="68" fillId="31" borderId="23" xfId="63" applyFont="1" applyFill="1" applyBorder="1" applyAlignment="1">
      <alignment horizontal="center" vertical="center" wrapText="1"/>
      <protection/>
    </xf>
    <xf numFmtId="200" fontId="10" fillId="0" borderId="0" xfId="59" applyNumberFormat="1" applyFont="1">
      <alignment/>
      <protection/>
    </xf>
    <xf numFmtId="0" fontId="64" fillId="25" borderId="0" xfId="0" applyFont="1" applyFill="1" applyBorder="1" applyAlignment="1">
      <alignment horizontal="right" vertical="center" indent="2" readingOrder="2"/>
    </xf>
    <xf numFmtId="0" fontId="57" fillId="25" borderId="0" xfId="0" applyFont="1" applyFill="1" applyBorder="1" applyAlignment="1">
      <alignment horizontal="left" vertical="center" indent="2"/>
    </xf>
    <xf numFmtId="0" fontId="43" fillId="0" borderId="0" xfId="62" applyFont="1" applyAlignment="1">
      <alignment horizontal="right" vertical="center" wrapText="1" readingOrder="2"/>
      <protection/>
    </xf>
    <xf numFmtId="0" fontId="9" fillId="0" borderId="0" xfId="62" applyFont="1" applyAlignment="1">
      <alignment horizontal="left" vertical="center" wrapText="1" readingOrder="1"/>
      <protection/>
    </xf>
    <xf numFmtId="0" fontId="49" fillId="0" borderId="0" xfId="62" applyFont="1" applyBorder="1" applyAlignment="1">
      <alignment horizontal="center" readingOrder="2"/>
      <protection/>
    </xf>
    <xf numFmtId="0" fontId="21" fillId="0" borderId="0" xfId="0" applyFont="1" applyAlignment="1">
      <alignment horizontal="center" vertical="center"/>
    </xf>
    <xf numFmtId="0" fontId="74" fillId="25" borderId="23" xfId="0" applyFont="1" applyFill="1" applyBorder="1" applyAlignment="1">
      <alignment horizontal="center" vertical="center"/>
    </xf>
    <xf numFmtId="0" fontId="74" fillId="25" borderId="17" xfId="0" applyFont="1" applyFill="1" applyBorder="1" applyAlignment="1">
      <alignment horizontal="center" vertical="center"/>
    </xf>
    <xf numFmtId="0" fontId="74" fillId="25" borderId="24" xfId="0" applyFont="1" applyFill="1" applyBorder="1" applyAlignment="1">
      <alignment horizontal="center" vertical="center"/>
    </xf>
    <xf numFmtId="0" fontId="74" fillId="25" borderId="23" xfId="0" applyFont="1" applyFill="1" applyBorder="1" applyAlignment="1">
      <alignment horizontal="center" vertical="center" readingOrder="2"/>
    </xf>
    <xf numFmtId="0" fontId="74" fillId="25" borderId="17" xfId="0" applyFont="1" applyFill="1" applyBorder="1" applyAlignment="1">
      <alignment horizontal="center" vertical="center" readingOrder="2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57" fillId="25" borderId="23" xfId="0" applyFont="1" applyFill="1" applyBorder="1" applyAlignment="1">
      <alignment horizontal="center" vertical="center"/>
    </xf>
    <xf numFmtId="0" fontId="57" fillId="25" borderId="17" xfId="0" applyFont="1" applyFill="1" applyBorder="1" applyAlignment="1">
      <alignment horizontal="center" vertical="center"/>
    </xf>
    <xf numFmtId="0" fontId="57" fillId="25" borderId="24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13" fillId="25" borderId="23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64" fillId="25" borderId="23" xfId="0" applyFont="1" applyFill="1" applyBorder="1" applyAlignment="1">
      <alignment horizontal="center" vertical="center"/>
    </xf>
    <xf numFmtId="0" fontId="64" fillId="25" borderId="17" xfId="0" applyFont="1" applyFill="1" applyBorder="1" applyAlignment="1">
      <alignment horizontal="center" vertical="center"/>
    </xf>
    <xf numFmtId="0" fontId="64" fillId="25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57" fillId="25" borderId="22" xfId="0" applyFont="1" applyFill="1" applyBorder="1" applyAlignment="1">
      <alignment horizontal="center" vertical="center"/>
    </xf>
    <xf numFmtId="0" fontId="64" fillId="25" borderId="3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68" fillId="31" borderId="24" xfId="63" applyFont="1" applyFill="1" applyBorder="1" applyAlignment="1">
      <alignment horizontal="center" vertical="center"/>
      <protection/>
    </xf>
    <xf numFmtId="0" fontId="68" fillId="31" borderId="22" xfId="63" applyFont="1" applyFill="1" applyBorder="1" applyAlignment="1">
      <alignment horizontal="center" vertical="center" wrapText="1"/>
      <protection/>
    </xf>
    <xf numFmtId="0" fontId="68" fillId="31" borderId="23" xfId="63" applyFont="1" applyFill="1" applyBorder="1" applyAlignment="1">
      <alignment horizontal="center" vertical="center" wrapText="1"/>
      <protection/>
    </xf>
    <xf numFmtId="0" fontId="21" fillId="0" borderId="0" xfId="0" applyFont="1" applyAlignment="1" quotePrefix="1">
      <alignment horizontal="center" vertical="center"/>
    </xf>
    <xf numFmtId="0" fontId="69" fillId="25" borderId="19" xfId="63" applyFont="1" applyFill="1" applyBorder="1" applyAlignment="1">
      <alignment horizontal="center" vertical="center"/>
      <protection/>
    </xf>
    <xf numFmtId="0" fontId="69" fillId="25" borderId="20" xfId="63" applyFont="1" applyFill="1" applyBorder="1" applyAlignment="1">
      <alignment horizontal="center" vertical="center"/>
      <protection/>
    </xf>
    <xf numFmtId="0" fontId="69" fillId="25" borderId="23" xfId="63" applyFont="1" applyFill="1" applyBorder="1" applyAlignment="1">
      <alignment horizontal="center"/>
      <protection/>
    </xf>
    <xf numFmtId="0" fontId="69" fillId="25" borderId="17" xfId="63" applyFont="1" applyFill="1" applyBorder="1" applyAlignment="1">
      <alignment horizontal="center"/>
      <protection/>
    </xf>
    <xf numFmtId="0" fontId="75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 2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( 2013 </a:t>
            </a:r>
          </a:p>
        </c:rich>
      </c:tx>
      <c:layout>
        <c:manualLayout>
          <c:xMode val="factor"/>
          <c:yMode val="factor"/>
          <c:x val="0.018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3675"/>
          <c:w val="0.98075"/>
          <c:h val="0.87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52317535"/>
        <c:axId val="1095768"/>
      </c:barChart>
      <c:catAx>
        <c:axId val="5231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95768"/>
        <c:crosses val="autoZero"/>
        <c:auto val="1"/>
        <c:lblOffset val="500"/>
        <c:tickLblSkip val="1"/>
        <c:noMultiLvlLbl val="0"/>
      </c:catAx>
      <c:valAx>
        <c:axId val="1095768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9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231753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5"/>
          <c:y val="0.957"/>
          <c:w val="0.652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غير 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Non Emiratis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25"/>
          <c:y val="0.049"/>
          <c:w val="0.90125"/>
          <c:h val="0.9557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الرسومات'!$A$118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الرسومات'!$B$117:$D$117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الرسومات'!$B$118:$D$118</c:f>
              <c:numCache>
                <c:ptCount val="3"/>
                <c:pt idx="0">
                  <c:v>18946</c:v>
                </c:pt>
                <c:pt idx="1">
                  <c:v>20099</c:v>
                </c:pt>
                <c:pt idx="2">
                  <c:v>20703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الرسومات'!$A$119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الرسومات'!$B$117:$D$117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الرسومات'!$B$119:$D$119</c:f>
              <c:numCache>
                <c:ptCount val="3"/>
                <c:pt idx="0">
                  <c:v>1593</c:v>
                </c:pt>
                <c:pt idx="1">
                  <c:v>1725</c:v>
                </c:pt>
                <c:pt idx="2">
                  <c:v>1804</c:v>
                </c:pt>
              </c:numCache>
            </c:numRef>
          </c:val>
        </c:ser>
        <c:axId val="61541955"/>
        <c:axId val="17006684"/>
      </c:areaChart>
      <c:cat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السنــــوات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 val="autoZero"/>
        <c:auto val="0"/>
        <c:lblOffset val="100"/>
        <c:tickLblSkip val="1"/>
        <c:noMultiLvlLbl val="0"/>
      </c:catAx>
      <c:valAx>
        <c:axId val="17006684"/>
        <c:scaling>
          <c:orientation val="minMax"/>
          <c:max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 الأحداث الحيوية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 of Vital Events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5"/>
          <c:w val="0.98125"/>
          <c:h val="0.97"/>
        </c:manualLayout>
      </c:layout>
      <c:barChart>
        <c:barDir val="col"/>
        <c:grouping val="clustered"/>
        <c:varyColors val="0"/>
        <c:axId val="6801071"/>
        <c:axId val="61209640"/>
      </c:barChart>
      <c:catAx>
        <c:axId val="6801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01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الرسومات'!$A$81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الرسومات'!$D$81:$F$81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الرسومات'!$A$82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الرسومات'!$D$82:$F$82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الرسومات'!$D$83:$F$83</c:f>
              <c:numCache/>
            </c:numRef>
          </c:val>
          <c:shape val="box"/>
        </c:ser>
        <c:shape val="box"/>
        <c:axId val="18842429"/>
        <c:axId val="35364134"/>
      </c:bar3DChart>
      <c:catAx>
        <c:axId val="1884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775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19475"/>
              <c:y val="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( 2012 ) </a:t>
            </a:r>
          </a:p>
        </c:rich>
      </c:tx>
      <c:layout>
        <c:manualLayout>
          <c:xMode val="factor"/>
          <c:yMode val="factor"/>
          <c:x val="0.027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4625"/>
          <c:w val="0.9865"/>
          <c:h val="0.88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الرسومات'!$A$26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الرسومات'!$B$26:$Q$26</c:f>
              <c:numCache>
                <c:ptCount val="16"/>
                <c:pt idx="0">
                  <c:v>-42.059</c:v>
                </c:pt>
                <c:pt idx="1">
                  <c:v>-44.47</c:v>
                </c:pt>
                <c:pt idx="2">
                  <c:v>-43.935</c:v>
                </c:pt>
                <c:pt idx="3">
                  <c:v>-40.971</c:v>
                </c:pt>
                <c:pt idx="4">
                  <c:v>-153.176</c:v>
                </c:pt>
                <c:pt idx="5">
                  <c:v>-332.761</c:v>
                </c:pt>
                <c:pt idx="6">
                  <c:v>-338.273</c:v>
                </c:pt>
                <c:pt idx="7">
                  <c:v>-259.82</c:v>
                </c:pt>
                <c:pt idx="8">
                  <c:v>-159.123</c:v>
                </c:pt>
                <c:pt idx="9">
                  <c:v>-93.856</c:v>
                </c:pt>
                <c:pt idx="10">
                  <c:v>-55.334</c:v>
                </c:pt>
                <c:pt idx="11">
                  <c:v>-24.196</c:v>
                </c:pt>
                <c:pt idx="12">
                  <c:v>-8.112</c:v>
                </c:pt>
                <c:pt idx="13">
                  <c:v>-3.01</c:v>
                </c:pt>
                <c:pt idx="14">
                  <c:v>-1.755</c:v>
                </c:pt>
                <c:pt idx="15">
                  <c:v>-2.074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الرسومات'!$A$27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الرسومات'!$B$27:$Q$27</c:f>
              <c:numCache>
                <c:ptCount val="16"/>
                <c:pt idx="0">
                  <c:v>36.154</c:v>
                </c:pt>
                <c:pt idx="1">
                  <c:v>36.567</c:v>
                </c:pt>
                <c:pt idx="2">
                  <c:v>36.904</c:v>
                </c:pt>
                <c:pt idx="3">
                  <c:v>37.049</c:v>
                </c:pt>
                <c:pt idx="4">
                  <c:v>61.413</c:v>
                </c:pt>
                <c:pt idx="5">
                  <c:v>77.844</c:v>
                </c:pt>
                <c:pt idx="6">
                  <c:v>73.965</c:v>
                </c:pt>
                <c:pt idx="7">
                  <c:v>54.527</c:v>
                </c:pt>
                <c:pt idx="8">
                  <c:v>37.029</c:v>
                </c:pt>
                <c:pt idx="9">
                  <c:v>22.477</c:v>
                </c:pt>
                <c:pt idx="10">
                  <c:v>14.291</c:v>
                </c:pt>
                <c:pt idx="11">
                  <c:v>6.786</c:v>
                </c:pt>
                <c:pt idx="12">
                  <c:v>3.348</c:v>
                </c:pt>
                <c:pt idx="13">
                  <c:v>1.908</c:v>
                </c:pt>
                <c:pt idx="14">
                  <c:v>1.328</c:v>
                </c:pt>
                <c:pt idx="15">
                  <c:v>1.36</c:v>
                </c:pt>
              </c:numCache>
            </c:numRef>
          </c:val>
        </c:ser>
        <c:overlap val="100"/>
        <c:gapWidth val="0"/>
        <c:axId val="9861913"/>
        <c:axId val="21648354"/>
      </c:barChart>
      <c:catAx>
        <c:axId val="986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648354"/>
        <c:crosses val="autoZero"/>
        <c:auto val="1"/>
        <c:lblOffset val="500"/>
        <c:tickLblSkip val="1"/>
        <c:noMultiLvlLbl val="0"/>
      </c:catAx>
      <c:valAx>
        <c:axId val="21648354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3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986191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25"/>
          <c:y val="0.957"/>
          <c:w val="0.654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( 2014 </a:t>
            </a:r>
          </a:p>
        </c:rich>
      </c:tx>
      <c:layout>
        <c:manualLayout>
          <c:xMode val="factor"/>
          <c:yMode val="factor"/>
          <c:x val="0.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5"/>
          <c:w val="0.987"/>
          <c:h val="0.8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الرسومات'!$A$43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الرسومات'!$B$43:$Q$43</c:f>
              <c:numCache>
                <c:ptCount val="16"/>
                <c:pt idx="0">
                  <c:v>-69.185</c:v>
                </c:pt>
                <c:pt idx="1">
                  <c:v>-64.344</c:v>
                </c:pt>
                <c:pt idx="2">
                  <c:v>-51.924</c:v>
                </c:pt>
                <c:pt idx="3">
                  <c:v>-42.168</c:v>
                </c:pt>
                <c:pt idx="4">
                  <c:v>-128.617</c:v>
                </c:pt>
                <c:pt idx="5">
                  <c:v>-284.483</c:v>
                </c:pt>
                <c:pt idx="6">
                  <c:v>-307.438</c:v>
                </c:pt>
                <c:pt idx="7">
                  <c:v>-220.125</c:v>
                </c:pt>
                <c:pt idx="8">
                  <c:v>-185.566</c:v>
                </c:pt>
                <c:pt idx="9">
                  <c:v>-122.759</c:v>
                </c:pt>
                <c:pt idx="10">
                  <c:v>-55.991</c:v>
                </c:pt>
                <c:pt idx="11">
                  <c:v>-44.452</c:v>
                </c:pt>
                <c:pt idx="12">
                  <c:v>-19.674</c:v>
                </c:pt>
                <c:pt idx="13">
                  <c:v>-9.138</c:v>
                </c:pt>
                <c:pt idx="14">
                  <c:v>-3.198</c:v>
                </c:pt>
                <c:pt idx="15">
                  <c:v>-4.113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الرسومات'!$A$44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الرسومات'!$B$44:$Q$44</c:f>
              <c:numCache>
                <c:ptCount val="16"/>
                <c:pt idx="0">
                  <c:v>61.982</c:v>
                </c:pt>
                <c:pt idx="1">
                  <c:v>62.474</c:v>
                </c:pt>
                <c:pt idx="2">
                  <c:v>52.202</c:v>
                </c:pt>
                <c:pt idx="3">
                  <c:v>38.734</c:v>
                </c:pt>
                <c:pt idx="4">
                  <c:v>51.746</c:v>
                </c:pt>
                <c:pt idx="5">
                  <c:v>97.386</c:v>
                </c:pt>
                <c:pt idx="6">
                  <c:v>105.346</c:v>
                </c:pt>
                <c:pt idx="7">
                  <c:v>84.583</c:v>
                </c:pt>
                <c:pt idx="8">
                  <c:v>57.954</c:v>
                </c:pt>
                <c:pt idx="9">
                  <c:v>35.478</c:v>
                </c:pt>
                <c:pt idx="10">
                  <c:v>27.859</c:v>
                </c:pt>
                <c:pt idx="11">
                  <c:v>17.754</c:v>
                </c:pt>
                <c:pt idx="12">
                  <c:v>9.494</c:v>
                </c:pt>
                <c:pt idx="13">
                  <c:v>4.297</c:v>
                </c:pt>
                <c:pt idx="14">
                  <c:v>3.002</c:v>
                </c:pt>
                <c:pt idx="15">
                  <c:v>3.884</c:v>
                </c:pt>
              </c:numCache>
            </c:numRef>
          </c:val>
        </c:ser>
        <c:overlap val="100"/>
        <c:gapWidth val="0"/>
        <c:axId val="60617459"/>
        <c:axId val="8686220"/>
      </c:barChart>
      <c:catAx>
        <c:axId val="6061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86220"/>
        <c:crosses val="autoZero"/>
        <c:auto val="1"/>
        <c:lblOffset val="500"/>
        <c:tickLblSkip val="1"/>
        <c:noMultiLvlLbl val="0"/>
      </c:catAx>
      <c:valAx>
        <c:axId val="8686220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061745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57"/>
          <c:w val="0.653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13925"/>
          <c:w val="0.92125"/>
          <c:h val="0.760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الرسومات'!$A$54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الرسومات'!$B$52:$D$52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الرسومات'!$B$54:$D$54</c:f>
              <c:numCache>
                <c:ptCount val="3"/>
                <c:pt idx="0">
                  <c:v>2105875</c:v>
                </c:pt>
                <c:pt idx="1">
                  <c:v>2213845</c:v>
                </c:pt>
                <c:pt idx="2">
                  <c:v>2327350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الرسومات'!$A$53</c:f>
              <c:strCache>
                <c:ptCount val="1"/>
                <c:pt idx="0">
                  <c:v>الأسر المعيشية والتجمعات السكنية
   Households and Residential Combines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الرسومات'!$B$52:$D$52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الرسومات'!$B$53:$D$53</c:f>
              <c:numCache>
                <c:ptCount val="3"/>
                <c:pt idx="0">
                  <c:v>334574</c:v>
                </c:pt>
                <c:pt idx="1">
                  <c:v>359897</c:v>
                </c:pt>
                <c:pt idx="2">
                  <c:v>391263</c:v>
                </c:pt>
              </c:numCache>
            </c:numRef>
          </c:val>
          <c:shape val="box"/>
        </c:ser>
        <c:shape val="box"/>
        <c:axId val="11067117"/>
        <c:axId val="32495190"/>
      </c:bar3D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"/>
          <c:y val="0.9265"/>
          <c:w val="0.34175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0375"/>
          <c:y val="0.12175"/>
          <c:w val="0.9712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الرسومات'!$A$81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الرسومات'!$B$80:$F$80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الرسومات'!$B$81:$F$81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الرسومات'!$A$82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الرسومات'!$B$80:$F$80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الرسومات'!$B$82:$F$82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الرسومات'!$B$80:$F$80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الرسومات'!$B$83:$F$83</c:f>
              <c:numCache>
                <c:ptCount val="5"/>
                <c:pt idx="0">
                  <c:v>66119</c:v>
                </c:pt>
                <c:pt idx="1">
                  <c:v>151745</c:v>
                </c:pt>
                <c:pt idx="2">
                  <c:v>1193223</c:v>
                </c:pt>
                <c:pt idx="3">
                  <c:v>105686</c:v>
                </c:pt>
                <c:pt idx="4">
                  <c:v>552592</c:v>
                </c:pt>
              </c:numCache>
            </c:numRef>
          </c:val>
          <c:shape val="box"/>
        </c:ser>
        <c:gapWidth val="75"/>
        <c:shape val="box"/>
        <c:axId val="24021255"/>
        <c:axId val="14864704"/>
      </c:bar3D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4864704"/>
        <c:crosses val="autoZero"/>
        <c:auto val="1"/>
        <c:lblOffset val="100"/>
        <c:tickLblSkip val="1"/>
        <c:noMultiLvlLbl val="0"/>
      </c:catAx>
      <c:valAx>
        <c:axId val="14864704"/>
        <c:scaling>
          <c:orientation val="minMax"/>
          <c:max val="12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2402125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"/>
          <c:y val="0.9635"/>
          <c:w val="0.125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8"/>
          <c:w val="0.98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الرسومات'!$B$87:$E$87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الرسومات'!$B$88:$E$88</c:f>
              <c:numCache>
                <c:ptCount val="4"/>
                <c:pt idx="0">
                  <c:v>27.8</c:v>
                </c:pt>
                <c:pt idx="1">
                  <c:v>70.5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الرسومات'!$B$87:$E$87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الرسومات'!$B$89:$E$89</c:f>
              <c:numCache>
                <c:ptCount val="4"/>
                <c:pt idx="0">
                  <c:v>27</c:v>
                </c:pt>
                <c:pt idx="1">
                  <c:v>71.3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الرسومات'!$A$90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الرسومات'!$B$87:$E$87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الرسومات'!$B$90:$E$90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0.9</c:v>
                </c:pt>
                <c:pt idx="3">
                  <c:v>0.8</c:v>
                </c:pt>
              </c:numCache>
            </c:numRef>
          </c:val>
        </c:ser>
        <c:gapWidth val="75"/>
        <c:axId val="31842203"/>
        <c:axId val="18144372"/>
      </c:bar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2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308"/>
          <c:y val="0.958"/>
          <c:w val="0.27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685"/>
          <c:w val="0.94825"/>
          <c:h val="0.894"/>
        </c:manualLayout>
      </c:layout>
      <c:bar3DChart>
        <c:barDir val="col"/>
        <c:grouping val="clustered"/>
        <c:varyColors val="0"/>
        <c:shape val="box"/>
        <c:axId val="66673473"/>
        <c:axId val="63190346"/>
      </c:bar3D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190346"/>
        <c:crosses val="autoZero"/>
        <c:auto val="1"/>
        <c:lblOffset val="100"/>
        <c:tickLblSkip val="1"/>
        <c:noMultiLvlLbl val="0"/>
      </c:catAx>
      <c:valAx>
        <c:axId val="631903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673473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18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الرسومات'!$A$95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الرسومات'!$B$94:$D$94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الرسومات'!$B$95:$D$95</c:f>
              <c:numCache>
                <c:ptCount val="3"/>
                <c:pt idx="0">
                  <c:v>80.8</c:v>
                </c:pt>
                <c:pt idx="1">
                  <c:v>81.1</c:v>
                </c:pt>
                <c:pt idx="2">
                  <c:v>81.9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الرسومات'!$A$96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الرسومات'!$B$94:$D$94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الرسومات'!$B$96:$D$96</c:f>
              <c:numCache>
                <c:ptCount val="3"/>
                <c:pt idx="0">
                  <c:v>17.6</c:v>
                </c:pt>
                <c:pt idx="1">
                  <c:v>16.8</c:v>
                </c:pt>
                <c:pt idx="2">
                  <c:v>16.9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الرسومات'!$A$97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الرسومات'!$B$94:$D$94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الرسومات'!$B$97:$D$97</c:f>
              <c:numCache>
                <c:ptCount val="3"/>
                <c:pt idx="0">
                  <c:v>1.6</c:v>
                </c:pt>
                <c:pt idx="1">
                  <c:v>2.1</c:v>
                </c:pt>
                <c:pt idx="2">
                  <c:v>1.2</c:v>
                </c:pt>
              </c:numCache>
            </c:numRef>
          </c:val>
        </c:ser>
        <c:gapWidth val="75"/>
        <c:axId val="29081621"/>
        <c:axId val="60407998"/>
      </c:bar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407998"/>
        <c:crossesAt val="0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08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2575"/>
          <c:w val="0.433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Emiratis</a:t>
            </a:r>
          </a:p>
        </c:rich>
      </c:tx>
      <c:layout>
        <c:manualLayout>
          <c:xMode val="factor"/>
          <c:yMode val="factor"/>
          <c:x val="0.03275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525"/>
          <c:y val="0.0875"/>
          <c:w val="0.81125"/>
          <c:h val="0.9032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الرسومات'!$A$114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الرسومات'!$B$113:$D$113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الرسومات'!$B$114:$D$114</c:f>
              <c:numCache>
                <c:ptCount val="3"/>
                <c:pt idx="0">
                  <c:v>8877</c:v>
                </c:pt>
                <c:pt idx="1">
                  <c:v>8750</c:v>
                </c:pt>
                <c:pt idx="2">
                  <c:v>8579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الرسومات'!$A$115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الرسومات'!$B$113:$D$113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الرسومات'!$B$115:$D$115</c:f>
              <c:numCache>
                <c:ptCount val="3"/>
                <c:pt idx="0">
                  <c:v>538</c:v>
                </c:pt>
                <c:pt idx="1">
                  <c:v>580</c:v>
                </c:pt>
                <c:pt idx="2">
                  <c:v>517</c:v>
                </c:pt>
              </c:numCache>
            </c:numRef>
          </c:val>
        </c:ser>
        <c:axId val="14015849"/>
        <c:axId val="59033778"/>
      </c:areaChart>
      <c:cat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السنــــوات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33778"/>
        <c:crosses val="autoZero"/>
        <c:auto val="0"/>
        <c:lblOffset val="100"/>
        <c:tickLblSkip val="1"/>
        <c:noMultiLvlLbl val="0"/>
      </c:catAx>
      <c:valAx>
        <c:axId val="59033778"/>
        <c:scaling>
          <c:orientation val="minMax"/>
          <c:max val="2100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 الأحداث الحيوية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 of Vital Events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5849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tabSelected="1" workbookViewId="0" zoomScale="160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0.2245</cdr:y>
    </cdr:from>
    <cdr:to>
      <cdr:x>0.12525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152525"/>
          <a:ext cx="171450" cy="1781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381750"/>
    <xdr:graphicFrame>
      <xdr:nvGraphicFramePr>
        <xdr:cNvPr id="1" name="Shape 1025"/>
        <xdr:cNvGraphicFramePr/>
      </xdr:nvGraphicFramePr>
      <xdr:xfrm>
        <a:off x="0" y="0"/>
        <a:ext cx="102965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972425" y="1323975"/>
          <a:ext cx="1819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33350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7972425" y="1323975"/>
          <a:ext cx="1819275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333500"/>
          <a:ext cx="148590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0.016</cdr:y>
    </cdr:from>
    <cdr:to>
      <cdr:x>0.99875</cdr:x>
      <cdr:y>0.1435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5725"/>
          <a:ext cx="9182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15 سنة فأكثر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( 2012 - 2014 )</a:t>
          </a:r>
        </a:p>
      </cdr:txBody>
    </cdr:sp>
  </cdr:relSizeAnchor>
  <cdr:relSizeAnchor xmlns:cdr="http://schemas.openxmlformats.org/drawingml/2006/chartDrawing">
    <cdr:from>
      <cdr:x>0.07425</cdr:x>
      <cdr:y>0.4145</cdr:y>
    </cdr:from>
    <cdr:to>
      <cdr:x>0.09375</cdr:x>
      <cdr:y>0.7285</cdr:y>
    </cdr:to>
    <cdr:sp>
      <cdr:nvSpPr>
        <cdr:cNvPr id="2" name="Text Box 1"/>
        <cdr:cNvSpPr txBox="1">
          <a:spLocks noChangeArrowheads="1"/>
        </cdr:cNvSpPr>
      </cdr:nvSpPr>
      <cdr:spPr>
        <a:xfrm>
          <a:off x="685800" y="2352675"/>
          <a:ext cx="180975" cy="1781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0.6505</cdr:y>
    </cdr:from>
    <cdr:to>
      <cdr:x>0.67425</cdr:x>
      <cdr:y>0.74525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57450" y="3714750"/>
          <a:ext cx="4476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0.5135</cdr:x>
      <cdr:y>0.39775</cdr:y>
    </cdr:from>
    <cdr:to>
      <cdr:x>0.709</cdr:x>
      <cdr:y>0.515</cdr:y>
    </cdr:to>
    <cdr:sp>
      <cdr:nvSpPr>
        <cdr:cNvPr id="2" name="Text Box 2"/>
        <cdr:cNvSpPr txBox="1">
          <a:spLocks noChangeArrowheads="1"/>
        </cdr:cNvSpPr>
      </cdr:nvSpPr>
      <cdr:spPr>
        <a:xfrm>
          <a:off x="2209800" y="2266950"/>
          <a:ext cx="8477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0.071</cdr:y>
    </cdr:from>
    <cdr:to>
      <cdr:x>0.37575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381000"/>
          <a:ext cx="1933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0.32725</cdr:x>
      <cdr:y>0.5065</cdr:y>
    </cdr:from>
    <cdr:to>
      <cdr:x>0.77175</cdr:x>
      <cdr:y>0.5935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962150" y="2724150"/>
          <a:ext cx="2667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0.3145</cdr:x>
      <cdr:y>0.91125</cdr:y>
    </cdr:from>
    <cdr:to>
      <cdr:x>0.67975</cdr:x>
      <cdr:y>0.95375</cdr:y>
    </cdr:to>
    <cdr:sp>
      <cdr:nvSpPr>
        <cdr:cNvPr id="3" name="Text Box 3"/>
        <cdr:cNvSpPr txBox="1">
          <a:spLocks noChangeArrowheads="1"/>
        </cdr:cNvSpPr>
      </cdr:nvSpPr>
      <cdr:spPr>
        <a:xfrm>
          <a:off x="1885950" y="490537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0.10325</cdr:y>
    </cdr:from>
    <cdr:to>
      <cdr:x>0.42175</cdr:x>
      <cdr:y>1</cdr:y>
    </cdr:to>
    <cdr:graphicFrame>
      <cdr:nvGraphicFramePr>
        <cdr:cNvPr id="1" name="Chart 121"/>
        <cdr:cNvGraphicFramePr/>
      </cdr:nvGraphicFramePr>
      <cdr:xfrm>
        <a:off x="0" y="657225"/>
        <a:ext cx="4314825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0.41275</cdr:x>
      <cdr:y>0.15375</cdr:y>
    </cdr:from>
    <cdr:to>
      <cdr:x>1</cdr:x>
      <cdr:y>1</cdr:y>
    </cdr:to>
    <cdr:graphicFrame>
      <cdr:nvGraphicFramePr>
        <cdr:cNvPr id="2" name="Chart 122"/>
        <cdr:cNvGraphicFramePr/>
      </cdr:nvGraphicFramePr>
      <cdr:xfrm>
        <a:off x="4219575" y="971550"/>
        <a:ext cx="6010275" cy="53911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0.17325</cdr:x>
      <cdr:y>0</cdr:y>
    </cdr:from>
    <cdr:to>
      <cdr:x>0.77875</cdr:x>
      <cdr:y>0.11875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71650" y="0"/>
          <a:ext cx="61912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( 2014 - 2012 )</a:t>
          </a:r>
        </a:p>
      </cdr:txBody>
    </cdr:sp>
  </cdr:relSizeAnchor>
  <cdr:relSizeAnchor xmlns:cdr="http://schemas.openxmlformats.org/drawingml/2006/chartDrawing">
    <cdr:from>
      <cdr:x>0.19</cdr:x>
      <cdr:y>0.91675</cdr:y>
    </cdr:from>
    <cdr:to>
      <cdr:x>0.3255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43100" y="5838825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372225"/>
    <xdr:graphicFrame>
      <xdr:nvGraphicFramePr>
        <xdr:cNvPr id="1" name="Shape 1025"/>
        <xdr:cNvGraphicFramePr/>
      </xdr:nvGraphicFramePr>
      <xdr:xfrm>
        <a:off x="0" y="0"/>
        <a:ext cx="10229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9525</xdr:rowOff>
    </xdr:from>
    <xdr:to>
      <xdr:col>11</xdr:col>
      <xdr:colOff>9525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19975" y="1123950"/>
          <a:ext cx="19716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114425"/>
          <a:ext cx="19145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5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772275" y="9525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942975"/>
          <a:ext cx="2057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0.2385</cdr:y>
    </cdr:from>
    <cdr:to>
      <cdr:x>0.09</cdr:x>
      <cdr:y>0.583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180975" cy="1781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135225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0.219</cdr:y>
    </cdr:from>
    <cdr:to>
      <cdr:x>0.11975</cdr:x>
      <cdr:y>0.56675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123950"/>
          <a:ext cx="171450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295275</xdr:rowOff>
    </xdr:from>
    <xdr:ext cx="9420225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66675" y="295275"/>
          <a:ext cx="9420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Pyramid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by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( 2014 - 2012 )</a:t>
          </a:r>
        </a:p>
      </xdr:txBody>
    </xdr:sp>
    <xdr:clientData/>
  </xdr:oneCellAnchor>
  <xdr:twoCellAnchor>
    <xdr:from>
      <xdr:col>1</xdr:col>
      <xdr:colOff>2171700</xdr:colOff>
      <xdr:row>1</xdr:row>
      <xdr:rowOff>9525</xdr:rowOff>
    </xdr:from>
    <xdr:to>
      <xdr:col>3</xdr:col>
      <xdr:colOff>1428750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3419475" y="1276350"/>
        <a:ext cx="3181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1390650</xdr:colOff>
      <xdr:row>1</xdr:row>
      <xdr:rowOff>9525</xdr:rowOff>
    </xdr:from>
    <xdr:to>
      <xdr:col>3</xdr:col>
      <xdr:colOff>4286250</xdr:colOff>
      <xdr:row>3</xdr:row>
      <xdr:rowOff>114300</xdr:rowOff>
    </xdr:to>
    <xdr:graphicFrame>
      <xdr:nvGraphicFramePr>
        <xdr:cNvPr id="3" name="Chart 3"/>
        <xdr:cNvGraphicFramePr/>
      </xdr:nvGraphicFramePr>
      <xdr:xfrm>
        <a:off x="6562725" y="1276350"/>
        <a:ext cx="289560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</xdr:row>
      <xdr:rowOff>0</xdr:rowOff>
    </xdr:from>
    <xdr:to>
      <xdr:col>1</xdr:col>
      <xdr:colOff>2162175</xdr:colOff>
      <xdr:row>3</xdr:row>
      <xdr:rowOff>104775</xdr:rowOff>
    </xdr:to>
    <xdr:graphicFrame>
      <xdr:nvGraphicFramePr>
        <xdr:cNvPr id="4" name="Chart 3"/>
        <xdr:cNvGraphicFramePr/>
      </xdr:nvGraphicFramePr>
      <xdr:xfrm>
        <a:off x="161925" y="1266825"/>
        <a:ext cx="32480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</cdr:x>
      <cdr:y>0.18775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9630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التجمعات السكنية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, Residential Combines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and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( 2012 - 2014 )</a:t>
          </a:r>
        </a:p>
      </cdr:txBody>
    </cdr:sp>
  </cdr:relSizeAnchor>
  <cdr:relSizeAnchor xmlns:cdr="http://schemas.openxmlformats.org/drawingml/2006/chartDrawing">
    <cdr:from>
      <cdr:x>0.01175</cdr:x>
      <cdr:y>0.374</cdr:y>
    </cdr:from>
    <cdr:to>
      <cdr:x>0.0315</cdr:x>
      <cdr:y>0.66625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22098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0.11425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103346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( 2000 , 2005 , 2014 )</a:t>
          </a:r>
        </a:p>
      </cdr:txBody>
    </cdr:sp>
  </cdr:relSizeAnchor>
  <cdr:relSizeAnchor xmlns:cdr="http://schemas.openxmlformats.org/drawingml/2006/chartDrawing">
    <cdr:from>
      <cdr:x>0.00775</cdr:x>
      <cdr:y>0.4015</cdr:y>
    </cdr:from>
    <cdr:to>
      <cdr:x>0.02425</cdr:x>
      <cdr:y>0.6725</cdr:y>
    </cdr:to>
    <cdr:sp>
      <cdr:nvSpPr>
        <cdr:cNvPr id="2" name="Text Box 1"/>
        <cdr:cNvSpPr txBox="1">
          <a:spLocks noChangeArrowheads="1"/>
        </cdr:cNvSpPr>
      </cdr:nvSpPr>
      <cdr:spPr>
        <a:xfrm>
          <a:off x="76200" y="25527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34625" cy="6372225"/>
    <xdr:graphicFrame>
      <xdr:nvGraphicFramePr>
        <xdr:cNvPr id="1" name="Shape 1025"/>
        <xdr:cNvGraphicFramePr/>
      </xdr:nvGraphicFramePr>
      <xdr:xfrm>
        <a:off x="0" y="0"/>
        <a:ext cx="103346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0.13675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679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التوزيع النسبي للسكان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 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 Years and Above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( 2014 - 2012 )</a:t>
          </a:r>
        </a:p>
      </cdr:txBody>
    </cdr:sp>
  </cdr:relSizeAnchor>
  <cdr:relSizeAnchor xmlns:cdr="http://schemas.openxmlformats.org/drawingml/2006/chartDrawing">
    <cdr:from>
      <cdr:x>0.053</cdr:x>
      <cdr:y>0.13925</cdr:y>
    </cdr:from>
    <cdr:to>
      <cdr:x>0.919</cdr:x>
      <cdr:y>0.9845</cdr:y>
    </cdr:to>
    <cdr:graphicFrame>
      <cdr:nvGraphicFramePr>
        <cdr:cNvPr id="2" name="Chart 650"/>
        <cdr:cNvGraphicFramePr/>
      </cdr:nvGraphicFramePr>
      <cdr:xfrm>
        <a:off x="542925" y="885825"/>
        <a:ext cx="8915400" cy="53911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</cdr:x>
      <cdr:y>0.37575</cdr:y>
    </cdr:from>
    <cdr:to>
      <cdr:x>0.035</cdr:x>
      <cdr:y>0.646</cdr:y>
    </cdr:to>
    <cdr:sp>
      <cdr:nvSpPr>
        <cdr:cNvPr id="3" name="Text Box 1"/>
        <cdr:cNvSpPr txBox="1">
          <a:spLocks noChangeArrowheads="1"/>
        </cdr:cNvSpPr>
      </cdr:nvSpPr>
      <cdr:spPr>
        <a:xfrm>
          <a:off x="180975" y="2390775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29"/>
  <sheetViews>
    <sheetView rightToLeft="1"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22.7109375" style="19" customWidth="1"/>
    <col min="2" max="4" width="37.8515625" style="19" customWidth="1"/>
    <col min="5" max="5" width="9.140625" style="19" customWidth="1"/>
    <col min="6" max="6" width="21.57421875" style="19" bestFit="1" customWidth="1"/>
    <col min="7" max="7" width="18.8515625" style="19" bestFit="1" customWidth="1"/>
    <col min="8" max="8" width="20.421875" style="19" bestFit="1" customWidth="1"/>
    <col min="9" max="23" width="9.140625" style="19" customWidth="1"/>
  </cols>
  <sheetData>
    <row r="1" spans="1:23" s="105" customFormat="1" ht="21.75" customHeight="1">
      <c r="A1" s="103" t="s">
        <v>102</v>
      </c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105" customFormat="1" ht="21" customHeight="1">
      <c r="A2" s="103" t="s">
        <v>188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ht="2.25" customHeight="1" hidden="1">
      <c r="A3" s="19" t="s">
        <v>2</v>
      </c>
    </row>
    <row r="4" ht="24.75" customHeight="1">
      <c r="A4" s="195" t="s">
        <v>156</v>
      </c>
    </row>
    <row r="5" spans="1:23" s="14" customFormat="1" ht="14.25" customHeight="1">
      <c r="A5" s="290" t="s">
        <v>103</v>
      </c>
      <c r="B5" s="412" t="s">
        <v>30</v>
      </c>
      <c r="C5" s="412" t="s">
        <v>31</v>
      </c>
      <c r="D5" s="459" t="s">
        <v>40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" customFormat="1" ht="18.75" customHeight="1">
      <c r="A6" s="291" t="s">
        <v>52</v>
      </c>
      <c r="B6" s="413" t="s">
        <v>306</v>
      </c>
      <c r="C6" s="413" t="s">
        <v>307</v>
      </c>
      <c r="D6" s="460" t="s">
        <v>4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48" customFormat="1" ht="22.5" customHeight="1">
      <c r="A7" s="456">
        <v>1968</v>
      </c>
      <c r="B7" s="550" t="s">
        <v>239</v>
      </c>
      <c r="C7" s="550" t="s">
        <v>239</v>
      </c>
      <c r="D7" s="551">
        <v>59000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23" s="1" customFormat="1" ht="22.5" customHeight="1">
      <c r="A8" s="457">
        <v>1975</v>
      </c>
      <c r="B8" s="552">
        <v>128821</v>
      </c>
      <c r="C8" s="552">
        <v>54366</v>
      </c>
      <c r="D8" s="553">
        <f aca="true" t="shared" si="0" ref="D8:D14">SUM(B8:C8)</f>
        <v>183187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250" customFormat="1" ht="22.5" customHeight="1">
      <c r="A9" s="456">
        <v>1980</v>
      </c>
      <c r="B9" s="550">
        <v>187714</v>
      </c>
      <c r="C9" s="550">
        <v>88587</v>
      </c>
      <c r="D9" s="551">
        <f t="shared" si="0"/>
        <v>276301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</row>
    <row r="10" spans="1:23" s="6" customFormat="1" ht="22.5" customHeight="1">
      <c r="A10" s="457">
        <v>1985</v>
      </c>
      <c r="B10" s="552">
        <v>247179</v>
      </c>
      <c r="C10" s="552">
        <v>123609</v>
      </c>
      <c r="D10" s="553">
        <f t="shared" si="0"/>
        <v>370788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250" customFormat="1" ht="22.5" customHeight="1">
      <c r="A11" s="456">
        <v>1993</v>
      </c>
      <c r="B11" s="550">
        <v>406128</v>
      </c>
      <c r="C11" s="550">
        <v>204798</v>
      </c>
      <c r="D11" s="551">
        <f t="shared" si="0"/>
        <v>610926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</row>
    <row r="12" spans="1:23" s="6" customFormat="1" ht="22.5" customHeight="1">
      <c r="A12" s="457">
        <v>1995</v>
      </c>
      <c r="B12" s="552">
        <v>478209</v>
      </c>
      <c r="C12" s="552">
        <v>211211</v>
      </c>
      <c r="D12" s="553">
        <f t="shared" si="0"/>
        <v>689420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50" customFormat="1" ht="22.5" customHeight="1">
      <c r="A13" s="456">
        <v>2000</v>
      </c>
      <c r="B13" s="550">
        <v>611799</v>
      </c>
      <c r="C13" s="550">
        <v>250588</v>
      </c>
      <c r="D13" s="551">
        <f t="shared" si="0"/>
        <v>862387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</row>
    <row r="14" spans="1:256" s="6" customFormat="1" ht="22.5" customHeight="1">
      <c r="A14" s="457">
        <v>2005</v>
      </c>
      <c r="B14" s="552">
        <v>989305</v>
      </c>
      <c r="C14" s="552">
        <v>332148</v>
      </c>
      <c r="D14" s="553">
        <f t="shared" si="0"/>
        <v>1321453</v>
      </c>
      <c r="E14" s="109"/>
      <c r="F14" s="292"/>
      <c r="G14" s="293"/>
      <c r="H14" s="294"/>
      <c r="I14" s="109"/>
      <c r="J14" s="110"/>
      <c r="K14" s="110"/>
      <c r="L14" s="111"/>
      <c r="M14" s="109"/>
      <c r="N14" s="110"/>
      <c r="O14" s="110"/>
      <c r="P14" s="111"/>
      <c r="Q14" s="109"/>
      <c r="R14" s="110"/>
      <c r="S14" s="110"/>
      <c r="T14" s="111"/>
      <c r="U14" s="109"/>
      <c r="V14" s="110"/>
      <c r="W14" s="110"/>
      <c r="X14" s="111"/>
      <c r="Y14" s="109"/>
      <c r="Z14" s="110"/>
      <c r="AA14" s="110"/>
      <c r="AB14" s="111"/>
      <c r="AC14" s="109"/>
      <c r="AD14" s="110"/>
      <c r="AE14" s="110"/>
      <c r="AF14" s="111"/>
      <c r="AG14" s="109"/>
      <c r="AH14" s="110"/>
      <c r="AI14" s="110"/>
      <c r="AJ14" s="111"/>
      <c r="AK14" s="109"/>
      <c r="AL14" s="110"/>
      <c r="AM14" s="110"/>
      <c r="AN14" s="111"/>
      <c r="AO14" s="109"/>
      <c r="AP14" s="110"/>
      <c r="AQ14" s="110"/>
      <c r="AR14" s="111"/>
      <c r="AS14" s="109"/>
      <c r="AT14" s="110"/>
      <c r="AU14" s="110"/>
      <c r="AV14" s="111"/>
      <c r="AW14" s="109"/>
      <c r="AX14" s="110"/>
      <c r="AY14" s="110"/>
      <c r="AZ14" s="111"/>
      <c r="BA14" s="109"/>
      <c r="BB14" s="110"/>
      <c r="BC14" s="110"/>
      <c r="BD14" s="111"/>
      <c r="BE14" s="109"/>
      <c r="BF14" s="110"/>
      <c r="BG14" s="110"/>
      <c r="BH14" s="111"/>
      <c r="BI14" s="109"/>
      <c r="BJ14" s="110"/>
      <c r="BK14" s="110"/>
      <c r="BL14" s="111"/>
      <c r="BM14" s="109"/>
      <c r="BN14" s="110"/>
      <c r="BO14" s="110"/>
      <c r="BP14" s="111"/>
      <c r="BQ14" s="109"/>
      <c r="BR14" s="110"/>
      <c r="BS14" s="110"/>
      <c r="BT14" s="111"/>
      <c r="BU14" s="109"/>
      <c r="BV14" s="110"/>
      <c r="BW14" s="110"/>
      <c r="BX14" s="111"/>
      <c r="BY14" s="109"/>
      <c r="BZ14" s="110"/>
      <c r="CA14" s="110"/>
      <c r="CB14" s="111"/>
      <c r="CC14" s="109"/>
      <c r="CD14" s="110"/>
      <c r="CE14" s="110"/>
      <c r="CF14" s="111"/>
      <c r="CG14" s="109"/>
      <c r="CH14" s="110"/>
      <c r="CI14" s="110"/>
      <c r="CJ14" s="111"/>
      <c r="CK14" s="109"/>
      <c r="CL14" s="110"/>
      <c r="CM14" s="110"/>
      <c r="CN14" s="111"/>
      <c r="CO14" s="109"/>
      <c r="CP14" s="110"/>
      <c r="CQ14" s="110"/>
      <c r="CR14" s="111"/>
      <c r="CS14" s="109"/>
      <c r="CT14" s="110"/>
      <c r="CU14" s="110"/>
      <c r="CV14" s="111"/>
      <c r="CW14" s="109"/>
      <c r="CX14" s="110"/>
      <c r="CY14" s="110"/>
      <c r="CZ14" s="111"/>
      <c r="DA14" s="109"/>
      <c r="DB14" s="110"/>
      <c r="DC14" s="110"/>
      <c r="DD14" s="111"/>
      <c r="DE14" s="109"/>
      <c r="DF14" s="110"/>
      <c r="DG14" s="110"/>
      <c r="DH14" s="111"/>
      <c r="DI14" s="109"/>
      <c r="DJ14" s="110"/>
      <c r="DK14" s="110"/>
      <c r="DL14" s="111"/>
      <c r="DM14" s="109"/>
      <c r="DN14" s="110"/>
      <c r="DO14" s="110"/>
      <c r="DP14" s="111"/>
      <c r="DQ14" s="109"/>
      <c r="DR14" s="110"/>
      <c r="DS14" s="110"/>
      <c r="DT14" s="111"/>
      <c r="DU14" s="109"/>
      <c r="DV14" s="110"/>
      <c r="DW14" s="110"/>
      <c r="DX14" s="111"/>
      <c r="DY14" s="109"/>
      <c r="DZ14" s="110"/>
      <c r="EA14" s="110"/>
      <c r="EB14" s="111"/>
      <c r="EC14" s="109"/>
      <c r="ED14" s="110"/>
      <c r="EE14" s="110"/>
      <c r="EF14" s="111"/>
      <c r="EG14" s="109"/>
      <c r="EH14" s="110"/>
      <c r="EI14" s="110"/>
      <c r="EJ14" s="111"/>
      <c r="EK14" s="109"/>
      <c r="EL14" s="110"/>
      <c r="EM14" s="110"/>
      <c r="EN14" s="111"/>
      <c r="EO14" s="109"/>
      <c r="EP14" s="110"/>
      <c r="EQ14" s="110"/>
      <c r="ER14" s="111"/>
      <c r="ES14" s="109"/>
      <c r="ET14" s="110"/>
      <c r="EU14" s="110"/>
      <c r="EV14" s="111"/>
      <c r="EW14" s="109"/>
      <c r="EX14" s="110"/>
      <c r="EY14" s="110"/>
      <c r="EZ14" s="111"/>
      <c r="FA14" s="109"/>
      <c r="FB14" s="110"/>
      <c r="FC14" s="110"/>
      <c r="FD14" s="111"/>
      <c r="FE14" s="109"/>
      <c r="FF14" s="110"/>
      <c r="FG14" s="110"/>
      <c r="FH14" s="111"/>
      <c r="FI14" s="109"/>
      <c r="FJ14" s="110"/>
      <c r="FK14" s="110"/>
      <c r="FL14" s="111"/>
      <c r="FM14" s="109"/>
      <c r="FN14" s="110"/>
      <c r="FO14" s="110"/>
      <c r="FP14" s="111"/>
      <c r="FQ14" s="109"/>
      <c r="FR14" s="110"/>
      <c r="FS14" s="110"/>
      <c r="FT14" s="111"/>
      <c r="FU14" s="109"/>
      <c r="FV14" s="110"/>
      <c r="FW14" s="110"/>
      <c r="FX14" s="111"/>
      <c r="FY14" s="109"/>
      <c r="FZ14" s="110"/>
      <c r="GA14" s="110"/>
      <c r="GB14" s="111"/>
      <c r="GC14" s="109"/>
      <c r="GD14" s="110"/>
      <c r="GE14" s="110"/>
      <c r="GF14" s="111"/>
      <c r="GG14" s="109"/>
      <c r="GH14" s="110"/>
      <c r="GI14" s="110"/>
      <c r="GJ14" s="111"/>
      <c r="GK14" s="109"/>
      <c r="GL14" s="110"/>
      <c r="GM14" s="110"/>
      <c r="GN14" s="111"/>
      <c r="GO14" s="109"/>
      <c r="GP14" s="110"/>
      <c r="GQ14" s="110"/>
      <c r="GR14" s="111"/>
      <c r="GS14" s="109"/>
      <c r="GT14" s="110"/>
      <c r="GU14" s="110"/>
      <c r="GV14" s="111"/>
      <c r="GW14" s="109"/>
      <c r="GX14" s="110"/>
      <c r="GY14" s="110"/>
      <c r="GZ14" s="111"/>
      <c r="HA14" s="109"/>
      <c r="HB14" s="110"/>
      <c r="HC14" s="110"/>
      <c r="HD14" s="111"/>
      <c r="HE14" s="109"/>
      <c r="HF14" s="110"/>
      <c r="HG14" s="110"/>
      <c r="HH14" s="111"/>
      <c r="HI14" s="109"/>
      <c r="HJ14" s="110"/>
      <c r="HK14" s="110"/>
      <c r="HL14" s="111"/>
      <c r="HM14" s="109"/>
      <c r="HN14" s="110"/>
      <c r="HO14" s="110"/>
      <c r="HP14" s="111"/>
      <c r="HQ14" s="109"/>
      <c r="HR14" s="110"/>
      <c r="HS14" s="110"/>
      <c r="HT14" s="111"/>
      <c r="HU14" s="109"/>
      <c r="HV14" s="110"/>
      <c r="HW14" s="110"/>
      <c r="HX14" s="111"/>
      <c r="HY14" s="109"/>
      <c r="HZ14" s="110"/>
      <c r="IA14" s="110"/>
      <c r="IB14" s="111"/>
      <c r="IC14" s="109"/>
      <c r="ID14" s="110"/>
      <c r="IE14" s="110"/>
      <c r="IF14" s="111"/>
      <c r="IG14" s="109"/>
      <c r="IH14" s="110"/>
      <c r="II14" s="110"/>
      <c r="IJ14" s="111"/>
      <c r="IK14" s="109"/>
      <c r="IL14" s="110"/>
      <c r="IM14" s="110"/>
      <c r="IN14" s="111"/>
      <c r="IO14" s="109"/>
      <c r="IP14" s="110"/>
      <c r="IQ14" s="110"/>
      <c r="IR14" s="111"/>
      <c r="IS14" s="109"/>
      <c r="IT14" s="110"/>
      <c r="IU14" s="110"/>
      <c r="IV14" s="111"/>
    </row>
    <row r="15" spans="1:23" s="252" customFormat="1" ht="22.5" customHeight="1">
      <c r="A15" s="456" t="s">
        <v>161</v>
      </c>
      <c r="B15" s="550">
        <v>1073485</v>
      </c>
      <c r="C15" s="550">
        <v>348327</v>
      </c>
      <c r="D15" s="551">
        <v>1421812</v>
      </c>
      <c r="E15" s="251"/>
      <c r="F15" s="295"/>
      <c r="G15" s="251"/>
      <c r="H15" s="294"/>
      <c r="I15" s="296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56" s="10" customFormat="1" ht="22.5" customHeight="1">
      <c r="A16" s="457" t="s">
        <v>126</v>
      </c>
      <c r="B16" s="552">
        <v>1164576</v>
      </c>
      <c r="C16" s="552">
        <v>365216</v>
      </c>
      <c r="D16" s="553">
        <v>1529792</v>
      </c>
      <c r="E16" s="109"/>
      <c r="F16" s="292"/>
      <c r="G16" s="251"/>
      <c r="H16" s="294"/>
      <c r="I16" s="294"/>
      <c r="J16" s="110"/>
      <c r="K16" s="110"/>
      <c r="L16" s="111"/>
      <c r="M16" s="109"/>
      <c r="N16" s="110"/>
      <c r="O16" s="110"/>
      <c r="P16" s="111"/>
      <c r="Q16" s="109"/>
      <c r="R16" s="110"/>
      <c r="S16" s="110"/>
      <c r="T16" s="111"/>
      <c r="U16" s="109"/>
      <c r="V16" s="110"/>
      <c r="W16" s="110"/>
      <c r="X16" s="111"/>
      <c r="Y16" s="109"/>
      <c r="Z16" s="110"/>
      <c r="AA16" s="110"/>
      <c r="AB16" s="111"/>
      <c r="AC16" s="109"/>
      <c r="AD16" s="110"/>
      <c r="AE16" s="110"/>
      <c r="AF16" s="111"/>
      <c r="AG16" s="109"/>
      <c r="AH16" s="110"/>
      <c r="AI16" s="110"/>
      <c r="AJ16" s="111"/>
      <c r="AK16" s="109"/>
      <c r="AL16" s="110"/>
      <c r="AM16" s="110"/>
      <c r="AN16" s="111"/>
      <c r="AO16" s="109"/>
      <c r="AP16" s="110"/>
      <c r="AQ16" s="110"/>
      <c r="AR16" s="111"/>
      <c r="AS16" s="109"/>
      <c r="AT16" s="110"/>
      <c r="AU16" s="110"/>
      <c r="AV16" s="111"/>
      <c r="AW16" s="109"/>
      <c r="AX16" s="110"/>
      <c r="AY16" s="110"/>
      <c r="AZ16" s="111"/>
      <c r="BA16" s="109"/>
      <c r="BB16" s="110"/>
      <c r="BC16" s="110"/>
      <c r="BD16" s="111"/>
      <c r="BE16" s="109"/>
      <c r="BF16" s="110"/>
      <c r="BG16" s="110"/>
      <c r="BH16" s="111"/>
      <c r="BI16" s="109"/>
      <c r="BJ16" s="110"/>
      <c r="BK16" s="110"/>
      <c r="BL16" s="111"/>
      <c r="BM16" s="109"/>
      <c r="BN16" s="110"/>
      <c r="BO16" s="110"/>
      <c r="BP16" s="111"/>
      <c r="BQ16" s="109"/>
      <c r="BR16" s="110"/>
      <c r="BS16" s="110"/>
      <c r="BT16" s="111"/>
      <c r="BU16" s="109"/>
      <c r="BV16" s="110"/>
      <c r="BW16" s="110"/>
      <c r="BX16" s="111"/>
      <c r="BY16" s="109"/>
      <c r="BZ16" s="110"/>
      <c r="CA16" s="110"/>
      <c r="CB16" s="111"/>
      <c r="CC16" s="109"/>
      <c r="CD16" s="110"/>
      <c r="CE16" s="110"/>
      <c r="CF16" s="111"/>
      <c r="CG16" s="109"/>
      <c r="CH16" s="110"/>
      <c r="CI16" s="110"/>
      <c r="CJ16" s="111"/>
      <c r="CK16" s="109"/>
      <c r="CL16" s="110"/>
      <c r="CM16" s="110"/>
      <c r="CN16" s="111"/>
      <c r="CO16" s="109"/>
      <c r="CP16" s="110"/>
      <c r="CQ16" s="110"/>
      <c r="CR16" s="111"/>
      <c r="CS16" s="109"/>
      <c r="CT16" s="110"/>
      <c r="CU16" s="110"/>
      <c r="CV16" s="111"/>
      <c r="CW16" s="109"/>
      <c r="CX16" s="110"/>
      <c r="CY16" s="110"/>
      <c r="CZ16" s="111"/>
      <c r="DA16" s="109"/>
      <c r="DB16" s="110"/>
      <c r="DC16" s="110"/>
      <c r="DD16" s="111"/>
      <c r="DE16" s="109"/>
      <c r="DF16" s="110"/>
      <c r="DG16" s="110"/>
      <c r="DH16" s="111"/>
      <c r="DI16" s="109"/>
      <c r="DJ16" s="110"/>
      <c r="DK16" s="110"/>
      <c r="DL16" s="111"/>
      <c r="DM16" s="109"/>
      <c r="DN16" s="110"/>
      <c r="DO16" s="110"/>
      <c r="DP16" s="111"/>
      <c r="DQ16" s="109"/>
      <c r="DR16" s="110"/>
      <c r="DS16" s="110"/>
      <c r="DT16" s="111"/>
      <c r="DU16" s="109"/>
      <c r="DV16" s="110"/>
      <c r="DW16" s="110"/>
      <c r="DX16" s="111"/>
      <c r="DY16" s="109"/>
      <c r="DZ16" s="110"/>
      <c r="EA16" s="110"/>
      <c r="EB16" s="111"/>
      <c r="EC16" s="109"/>
      <c r="ED16" s="110"/>
      <c r="EE16" s="110"/>
      <c r="EF16" s="111"/>
      <c r="EG16" s="109"/>
      <c r="EH16" s="110"/>
      <c r="EI16" s="110"/>
      <c r="EJ16" s="111"/>
      <c r="EK16" s="109"/>
      <c r="EL16" s="110"/>
      <c r="EM16" s="110"/>
      <c r="EN16" s="111"/>
      <c r="EO16" s="109"/>
      <c r="EP16" s="110"/>
      <c r="EQ16" s="110"/>
      <c r="ER16" s="111"/>
      <c r="ES16" s="109"/>
      <c r="ET16" s="110"/>
      <c r="EU16" s="110"/>
      <c r="EV16" s="111"/>
      <c r="EW16" s="109"/>
      <c r="EX16" s="110"/>
      <c r="EY16" s="110"/>
      <c r="EZ16" s="111"/>
      <c r="FA16" s="109"/>
      <c r="FB16" s="110"/>
      <c r="FC16" s="110"/>
      <c r="FD16" s="111"/>
      <c r="FE16" s="109"/>
      <c r="FF16" s="110"/>
      <c r="FG16" s="110"/>
      <c r="FH16" s="111"/>
      <c r="FI16" s="109"/>
      <c r="FJ16" s="110"/>
      <c r="FK16" s="110"/>
      <c r="FL16" s="111"/>
      <c r="FM16" s="109"/>
      <c r="FN16" s="110"/>
      <c r="FO16" s="110"/>
      <c r="FP16" s="111"/>
      <c r="FQ16" s="109"/>
      <c r="FR16" s="110"/>
      <c r="FS16" s="110"/>
      <c r="FT16" s="111"/>
      <c r="FU16" s="109"/>
      <c r="FV16" s="110"/>
      <c r="FW16" s="110"/>
      <c r="FX16" s="111"/>
      <c r="FY16" s="109"/>
      <c r="FZ16" s="110"/>
      <c r="GA16" s="110"/>
      <c r="GB16" s="111"/>
      <c r="GC16" s="109"/>
      <c r="GD16" s="110"/>
      <c r="GE16" s="110"/>
      <c r="GF16" s="111"/>
      <c r="GG16" s="109"/>
      <c r="GH16" s="110"/>
      <c r="GI16" s="110"/>
      <c r="GJ16" s="111"/>
      <c r="GK16" s="109"/>
      <c r="GL16" s="110"/>
      <c r="GM16" s="110"/>
      <c r="GN16" s="111"/>
      <c r="GO16" s="109"/>
      <c r="GP16" s="110"/>
      <c r="GQ16" s="110"/>
      <c r="GR16" s="111"/>
      <c r="GS16" s="109"/>
      <c r="GT16" s="110"/>
      <c r="GU16" s="110"/>
      <c r="GV16" s="111"/>
      <c r="GW16" s="109"/>
      <c r="GX16" s="110"/>
      <c r="GY16" s="110"/>
      <c r="GZ16" s="111"/>
      <c r="HA16" s="109"/>
      <c r="HB16" s="110"/>
      <c r="HC16" s="110"/>
      <c r="HD16" s="111"/>
      <c r="HE16" s="109"/>
      <c r="HF16" s="110"/>
      <c r="HG16" s="110"/>
      <c r="HH16" s="111"/>
      <c r="HI16" s="109"/>
      <c r="HJ16" s="110"/>
      <c r="HK16" s="110"/>
      <c r="HL16" s="111"/>
      <c r="HM16" s="109"/>
      <c r="HN16" s="110"/>
      <c r="HO16" s="110"/>
      <c r="HP16" s="111"/>
      <c r="HQ16" s="109"/>
      <c r="HR16" s="110"/>
      <c r="HS16" s="110"/>
      <c r="HT16" s="111"/>
      <c r="HU16" s="109"/>
      <c r="HV16" s="110"/>
      <c r="HW16" s="110"/>
      <c r="HX16" s="111"/>
      <c r="HY16" s="109"/>
      <c r="HZ16" s="110"/>
      <c r="IA16" s="110"/>
      <c r="IB16" s="111"/>
      <c r="IC16" s="109"/>
      <c r="ID16" s="110"/>
      <c r="IE16" s="110"/>
      <c r="IF16" s="111"/>
      <c r="IG16" s="109"/>
      <c r="IH16" s="110"/>
      <c r="II16" s="110"/>
      <c r="IJ16" s="111"/>
      <c r="IK16" s="109"/>
      <c r="IL16" s="110"/>
      <c r="IM16" s="110"/>
      <c r="IN16" s="111"/>
      <c r="IO16" s="109"/>
      <c r="IP16" s="110"/>
      <c r="IQ16" s="110"/>
      <c r="IR16" s="111"/>
      <c r="IS16" s="109"/>
      <c r="IT16" s="110"/>
      <c r="IU16" s="110"/>
      <c r="IV16" s="111"/>
    </row>
    <row r="17" spans="1:23" s="252" customFormat="1" ht="22.5" customHeight="1">
      <c r="A17" s="456" t="s">
        <v>162</v>
      </c>
      <c r="B17" s="550">
        <v>1263130</v>
      </c>
      <c r="C17" s="550">
        <v>382843</v>
      </c>
      <c r="D17" s="551">
        <v>1645973</v>
      </c>
      <c r="E17" s="251"/>
      <c r="F17" s="295"/>
      <c r="G17" s="251"/>
      <c r="H17" s="295"/>
      <c r="I17" s="296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256" s="10" customFormat="1" ht="22.5" customHeight="1">
      <c r="A18" s="457" t="s">
        <v>168</v>
      </c>
      <c r="B18" s="552">
        <v>1369740</v>
      </c>
      <c r="C18" s="552">
        <v>401238</v>
      </c>
      <c r="D18" s="553">
        <v>1770978</v>
      </c>
      <c r="E18" s="109"/>
      <c r="F18" s="292"/>
      <c r="G18" s="251"/>
      <c r="H18" s="294"/>
      <c r="I18" s="294"/>
      <c r="J18" s="110"/>
      <c r="K18" s="110"/>
      <c r="L18" s="111"/>
      <c r="M18" s="109"/>
      <c r="N18" s="110"/>
      <c r="O18" s="110"/>
      <c r="P18" s="111"/>
      <c r="Q18" s="109"/>
      <c r="R18" s="110"/>
      <c r="S18" s="110"/>
      <c r="T18" s="111"/>
      <c r="U18" s="109"/>
      <c r="V18" s="110"/>
      <c r="W18" s="110"/>
      <c r="X18" s="111"/>
      <c r="Y18" s="109"/>
      <c r="Z18" s="110"/>
      <c r="AA18" s="110"/>
      <c r="AB18" s="111"/>
      <c r="AC18" s="109"/>
      <c r="AD18" s="110"/>
      <c r="AE18" s="110"/>
      <c r="AF18" s="111"/>
      <c r="AG18" s="109"/>
      <c r="AH18" s="110"/>
      <c r="AI18" s="110"/>
      <c r="AJ18" s="111"/>
      <c r="AK18" s="109"/>
      <c r="AL18" s="110"/>
      <c r="AM18" s="110"/>
      <c r="AN18" s="111"/>
      <c r="AO18" s="109"/>
      <c r="AP18" s="110"/>
      <c r="AQ18" s="110"/>
      <c r="AR18" s="111"/>
      <c r="AS18" s="109"/>
      <c r="AT18" s="110"/>
      <c r="AU18" s="110"/>
      <c r="AV18" s="111"/>
      <c r="AW18" s="109"/>
      <c r="AX18" s="110"/>
      <c r="AY18" s="110"/>
      <c r="AZ18" s="111"/>
      <c r="BA18" s="109"/>
      <c r="BB18" s="110"/>
      <c r="BC18" s="110"/>
      <c r="BD18" s="111"/>
      <c r="BE18" s="109"/>
      <c r="BF18" s="110"/>
      <c r="BG18" s="110"/>
      <c r="BH18" s="111"/>
      <c r="BI18" s="109"/>
      <c r="BJ18" s="110"/>
      <c r="BK18" s="110"/>
      <c r="BL18" s="111"/>
      <c r="BM18" s="109"/>
      <c r="BN18" s="110"/>
      <c r="BO18" s="110"/>
      <c r="BP18" s="111"/>
      <c r="BQ18" s="109"/>
      <c r="BR18" s="110"/>
      <c r="BS18" s="110"/>
      <c r="BT18" s="111"/>
      <c r="BU18" s="109"/>
      <c r="BV18" s="110"/>
      <c r="BW18" s="110"/>
      <c r="BX18" s="111"/>
      <c r="BY18" s="109"/>
      <c r="BZ18" s="110"/>
      <c r="CA18" s="110"/>
      <c r="CB18" s="111"/>
      <c r="CC18" s="109"/>
      <c r="CD18" s="110"/>
      <c r="CE18" s="110"/>
      <c r="CF18" s="111"/>
      <c r="CG18" s="109"/>
      <c r="CH18" s="110"/>
      <c r="CI18" s="110"/>
      <c r="CJ18" s="111"/>
      <c r="CK18" s="109"/>
      <c r="CL18" s="110"/>
      <c r="CM18" s="110"/>
      <c r="CN18" s="111"/>
      <c r="CO18" s="109"/>
      <c r="CP18" s="110"/>
      <c r="CQ18" s="110"/>
      <c r="CR18" s="111"/>
      <c r="CS18" s="109"/>
      <c r="CT18" s="110"/>
      <c r="CU18" s="110"/>
      <c r="CV18" s="111"/>
      <c r="CW18" s="109"/>
      <c r="CX18" s="110"/>
      <c r="CY18" s="110"/>
      <c r="CZ18" s="111"/>
      <c r="DA18" s="109"/>
      <c r="DB18" s="110"/>
      <c r="DC18" s="110"/>
      <c r="DD18" s="111"/>
      <c r="DE18" s="109"/>
      <c r="DF18" s="110"/>
      <c r="DG18" s="110"/>
      <c r="DH18" s="111"/>
      <c r="DI18" s="109"/>
      <c r="DJ18" s="110"/>
      <c r="DK18" s="110"/>
      <c r="DL18" s="111"/>
      <c r="DM18" s="109"/>
      <c r="DN18" s="110"/>
      <c r="DO18" s="110"/>
      <c r="DP18" s="111"/>
      <c r="DQ18" s="109"/>
      <c r="DR18" s="110"/>
      <c r="DS18" s="110"/>
      <c r="DT18" s="111"/>
      <c r="DU18" s="109"/>
      <c r="DV18" s="110"/>
      <c r="DW18" s="110"/>
      <c r="DX18" s="111"/>
      <c r="DY18" s="109"/>
      <c r="DZ18" s="110"/>
      <c r="EA18" s="110"/>
      <c r="EB18" s="111"/>
      <c r="EC18" s="109"/>
      <c r="ED18" s="110"/>
      <c r="EE18" s="110"/>
      <c r="EF18" s="111"/>
      <c r="EG18" s="109"/>
      <c r="EH18" s="110"/>
      <c r="EI18" s="110"/>
      <c r="EJ18" s="111"/>
      <c r="EK18" s="109"/>
      <c r="EL18" s="110"/>
      <c r="EM18" s="110"/>
      <c r="EN18" s="111"/>
      <c r="EO18" s="109"/>
      <c r="EP18" s="110"/>
      <c r="EQ18" s="110"/>
      <c r="ER18" s="111"/>
      <c r="ES18" s="109"/>
      <c r="ET18" s="110"/>
      <c r="EU18" s="110"/>
      <c r="EV18" s="111"/>
      <c r="EW18" s="109"/>
      <c r="EX18" s="110"/>
      <c r="EY18" s="110"/>
      <c r="EZ18" s="111"/>
      <c r="FA18" s="109"/>
      <c r="FB18" s="110"/>
      <c r="FC18" s="110"/>
      <c r="FD18" s="111"/>
      <c r="FE18" s="109"/>
      <c r="FF18" s="110"/>
      <c r="FG18" s="110"/>
      <c r="FH18" s="111"/>
      <c r="FI18" s="109"/>
      <c r="FJ18" s="110"/>
      <c r="FK18" s="110"/>
      <c r="FL18" s="111"/>
      <c r="FM18" s="109"/>
      <c r="FN18" s="110"/>
      <c r="FO18" s="110"/>
      <c r="FP18" s="111"/>
      <c r="FQ18" s="109"/>
      <c r="FR18" s="110"/>
      <c r="FS18" s="110"/>
      <c r="FT18" s="111"/>
      <c r="FU18" s="109"/>
      <c r="FV18" s="110"/>
      <c r="FW18" s="110"/>
      <c r="FX18" s="111"/>
      <c r="FY18" s="109"/>
      <c r="FZ18" s="110"/>
      <c r="GA18" s="110"/>
      <c r="GB18" s="111"/>
      <c r="GC18" s="109"/>
      <c r="GD18" s="110"/>
      <c r="GE18" s="110"/>
      <c r="GF18" s="111"/>
      <c r="GG18" s="109"/>
      <c r="GH18" s="110"/>
      <c r="GI18" s="110"/>
      <c r="GJ18" s="111"/>
      <c r="GK18" s="109"/>
      <c r="GL18" s="110"/>
      <c r="GM18" s="110"/>
      <c r="GN18" s="111"/>
      <c r="GO18" s="109"/>
      <c r="GP18" s="110"/>
      <c r="GQ18" s="110"/>
      <c r="GR18" s="111"/>
      <c r="GS18" s="109"/>
      <c r="GT18" s="110"/>
      <c r="GU18" s="110"/>
      <c r="GV18" s="111"/>
      <c r="GW18" s="109"/>
      <c r="GX18" s="110"/>
      <c r="GY18" s="110"/>
      <c r="GZ18" s="111"/>
      <c r="HA18" s="109"/>
      <c r="HB18" s="110"/>
      <c r="HC18" s="110"/>
      <c r="HD18" s="111"/>
      <c r="HE18" s="109"/>
      <c r="HF18" s="110"/>
      <c r="HG18" s="110"/>
      <c r="HH18" s="111"/>
      <c r="HI18" s="109"/>
      <c r="HJ18" s="110"/>
      <c r="HK18" s="110"/>
      <c r="HL18" s="111"/>
      <c r="HM18" s="109"/>
      <c r="HN18" s="110"/>
      <c r="HO18" s="110"/>
      <c r="HP18" s="111"/>
      <c r="HQ18" s="109"/>
      <c r="HR18" s="110"/>
      <c r="HS18" s="110"/>
      <c r="HT18" s="111"/>
      <c r="HU18" s="109"/>
      <c r="HV18" s="110"/>
      <c r="HW18" s="110"/>
      <c r="HX18" s="111"/>
      <c r="HY18" s="109"/>
      <c r="HZ18" s="110"/>
      <c r="IA18" s="110"/>
      <c r="IB18" s="111"/>
      <c r="IC18" s="109"/>
      <c r="ID18" s="110"/>
      <c r="IE18" s="110"/>
      <c r="IF18" s="111"/>
      <c r="IG18" s="109"/>
      <c r="IH18" s="110"/>
      <c r="II18" s="110"/>
      <c r="IJ18" s="111"/>
      <c r="IK18" s="109"/>
      <c r="IL18" s="110"/>
      <c r="IM18" s="110"/>
      <c r="IN18" s="111"/>
      <c r="IO18" s="109"/>
      <c r="IP18" s="110"/>
      <c r="IQ18" s="110"/>
      <c r="IR18" s="111"/>
      <c r="IS18" s="109"/>
      <c r="IT18" s="110"/>
      <c r="IU18" s="110"/>
      <c r="IV18" s="111"/>
    </row>
    <row r="19" spans="1:23" s="250" customFormat="1" ht="22.5" customHeight="1">
      <c r="A19" s="456" t="s">
        <v>240</v>
      </c>
      <c r="B19" s="550">
        <v>1485046</v>
      </c>
      <c r="C19" s="550">
        <v>420430</v>
      </c>
      <c r="D19" s="551">
        <v>1905476</v>
      </c>
      <c r="E19" s="297"/>
      <c r="F19" s="298"/>
      <c r="G19" s="299"/>
      <c r="H19" s="298"/>
      <c r="I19" s="253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</row>
    <row r="20" spans="1:23" s="6" customFormat="1" ht="22.5" customHeight="1">
      <c r="A20" s="457" t="s">
        <v>252</v>
      </c>
      <c r="B20" s="552">
        <v>1515770</v>
      </c>
      <c r="C20" s="552">
        <f>D20-B20</f>
        <v>487400</v>
      </c>
      <c r="D20" s="553">
        <v>2003170</v>
      </c>
      <c r="E20" s="297"/>
      <c r="F20" s="300"/>
      <c r="G20" s="251"/>
      <c r="H20" s="300"/>
      <c r="I20" s="62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250" customFormat="1" ht="22.5" customHeight="1">
      <c r="A21" s="456" t="s">
        <v>258</v>
      </c>
      <c r="B21" s="550">
        <v>1547135</v>
      </c>
      <c r="C21" s="550">
        <f>D21-B21</f>
        <v>558740</v>
      </c>
      <c r="D21" s="551">
        <v>2105875</v>
      </c>
      <c r="E21" s="297"/>
      <c r="F21" s="300"/>
      <c r="G21" s="251"/>
      <c r="H21" s="298"/>
      <c r="I21" s="253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</row>
    <row r="22" spans="1:23" s="183" customFormat="1" ht="22.5" customHeight="1">
      <c r="A22" s="457" t="s">
        <v>281</v>
      </c>
      <c r="B22" s="552">
        <v>1579145</v>
      </c>
      <c r="C22" s="552">
        <f>D22-B22</f>
        <v>634700</v>
      </c>
      <c r="D22" s="553">
        <v>2213845</v>
      </c>
      <c r="E22" s="297"/>
      <c r="F22" s="301"/>
      <c r="G22" s="251"/>
      <c r="H22" s="302"/>
      <c r="I22" s="18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 s="250" customFormat="1" ht="20.25" customHeight="1">
      <c r="A23" s="458" t="s">
        <v>286</v>
      </c>
      <c r="B23" s="554">
        <v>1613175</v>
      </c>
      <c r="C23" s="554">
        <f>D23-B23</f>
        <v>714175</v>
      </c>
      <c r="D23" s="555">
        <v>2327350</v>
      </c>
      <c r="E23" s="297"/>
      <c r="F23" s="301"/>
      <c r="G23" s="251"/>
      <c r="H23" s="298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</row>
    <row r="24" spans="1:23" s="6" customFormat="1" ht="2.25" customHeight="1">
      <c r="A24" s="19"/>
      <c r="B24" s="19"/>
      <c r="C24" s="19"/>
      <c r="D24" s="19"/>
      <c r="E24" s="303"/>
      <c r="F24" s="30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6" s="271" customFormat="1" ht="12.75" customHeight="1">
      <c r="A25" s="304" t="s">
        <v>299</v>
      </c>
      <c r="B25" s="305"/>
      <c r="C25" s="306"/>
      <c r="D25" s="307" t="s">
        <v>300</v>
      </c>
      <c r="E25" s="306"/>
      <c r="F25" s="301"/>
    </row>
    <row r="26" spans="1:6" s="271" customFormat="1" ht="12.75" customHeight="1">
      <c r="A26" s="308" t="s">
        <v>301</v>
      </c>
      <c r="B26" s="306"/>
      <c r="C26" s="306"/>
      <c r="D26" s="309" t="s">
        <v>304</v>
      </c>
      <c r="E26" s="306"/>
      <c r="F26" s="301"/>
    </row>
    <row r="27" spans="1:6" s="271" customFormat="1" ht="12.75" customHeight="1">
      <c r="A27" s="308" t="s">
        <v>302</v>
      </c>
      <c r="B27" s="306"/>
      <c r="C27" s="306"/>
      <c r="D27" s="309" t="s">
        <v>303</v>
      </c>
      <c r="E27" s="306"/>
      <c r="F27" s="301"/>
    </row>
    <row r="28" ht="12.75">
      <c r="F28" s="301"/>
    </row>
    <row r="29" ht="12.75">
      <c r="F29" s="301"/>
    </row>
  </sheetData>
  <sheetProtection/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N30"/>
  <sheetViews>
    <sheetView rightToLeft="1" view="pageBreakPreview" zoomScale="115" zoomScaleSheetLayoutView="115" zoomScalePageLayoutView="0" workbookViewId="0" topLeftCell="A1">
      <selection activeCell="L9" sqref="L9"/>
    </sheetView>
  </sheetViews>
  <sheetFormatPr defaultColWidth="9.140625" defaultRowHeight="12.75"/>
  <cols>
    <col min="1" max="1" width="28.8515625" style="51" customWidth="1"/>
    <col min="2" max="10" width="9.140625" style="51" customWidth="1"/>
    <col min="11" max="11" width="29.57421875" style="51" customWidth="1"/>
    <col min="12" max="12" width="9.140625" style="51" customWidth="1"/>
    <col min="13" max="16384" width="9.140625" style="2" customWidth="1"/>
  </cols>
  <sheetData>
    <row r="1" spans="1:12" s="15" customFormat="1" ht="24.75" customHeight="1">
      <c r="A1" s="103" t="s">
        <v>191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51"/>
    </row>
    <row r="2" spans="1:12" s="15" customFormat="1" ht="16.5" customHeight="1">
      <c r="A2" s="592" t="s">
        <v>338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1"/>
    </row>
    <row r="3" spans="1:11" ht="18" customHeight="1">
      <c r="A3" s="144" t="s">
        <v>292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ht="3.75" customHeight="1"/>
    <row r="5" spans="1:12" s="3" customFormat="1" ht="24.75" customHeight="1">
      <c r="A5" s="195" t="s">
        <v>181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1" ht="24.75" customHeight="1">
      <c r="A6" s="131" t="s">
        <v>192</v>
      </c>
      <c r="B6" s="593" t="s">
        <v>245</v>
      </c>
      <c r="C6" s="593"/>
      <c r="D6" s="593"/>
      <c r="E6" s="593" t="s">
        <v>339</v>
      </c>
      <c r="F6" s="593"/>
      <c r="G6" s="593"/>
      <c r="H6" s="593" t="s">
        <v>193</v>
      </c>
      <c r="I6" s="593"/>
      <c r="J6" s="593"/>
      <c r="K6" s="132" t="s">
        <v>194</v>
      </c>
    </row>
    <row r="7" spans="1:11" ht="18.75" customHeight="1">
      <c r="A7" s="124"/>
      <c r="B7" s="125" t="s">
        <v>195</v>
      </c>
      <c r="C7" s="125" t="s">
        <v>319</v>
      </c>
      <c r="D7" s="125" t="s">
        <v>3</v>
      </c>
      <c r="E7" s="125" t="s">
        <v>195</v>
      </c>
      <c r="F7" s="125" t="s">
        <v>319</v>
      </c>
      <c r="G7" s="125" t="s">
        <v>3</v>
      </c>
      <c r="H7" s="125" t="s">
        <v>195</v>
      </c>
      <c r="I7" s="125" t="s">
        <v>319</v>
      </c>
      <c r="J7" s="125" t="s">
        <v>3</v>
      </c>
      <c r="K7" s="128"/>
    </row>
    <row r="8" spans="1:11" ht="16.5" customHeight="1">
      <c r="A8" s="157" t="s">
        <v>153</v>
      </c>
      <c r="B8" s="108" t="s">
        <v>306</v>
      </c>
      <c r="C8" s="108" t="s">
        <v>307</v>
      </c>
      <c r="D8" s="108" t="s">
        <v>4</v>
      </c>
      <c r="E8" s="108" t="s">
        <v>306</v>
      </c>
      <c r="F8" s="108" t="s">
        <v>307</v>
      </c>
      <c r="G8" s="108" t="s">
        <v>4</v>
      </c>
      <c r="H8" s="108" t="s">
        <v>306</v>
      </c>
      <c r="I8" s="108" t="s">
        <v>307</v>
      </c>
      <c r="J8" s="108" t="s">
        <v>4</v>
      </c>
      <c r="K8" s="158" t="s">
        <v>60</v>
      </c>
    </row>
    <row r="9" spans="1:14" s="275" customFormat="1" ht="19.5" customHeight="1">
      <c r="A9" s="272" t="s">
        <v>172</v>
      </c>
      <c r="B9" s="514">
        <v>23</v>
      </c>
      <c r="C9" s="514">
        <v>14</v>
      </c>
      <c r="D9" s="515">
        <v>37</v>
      </c>
      <c r="E9" s="514">
        <v>44</v>
      </c>
      <c r="F9" s="514">
        <v>26</v>
      </c>
      <c r="G9" s="515">
        <v>70</v>
      </c>
      <c r="H9" s="516">
        <v>67</v>
      </c>
      <c r="I9" s="516">
        <v>40</v>
      </c>
      <c r="J9" s="515">
        <v>107</v>
      </c>
      <c r="K9" s="273" t="s">
        <v>21</v>
      </c>
      <c r="L9" s="58"/>
      <c r="M9" s="51"/>
      <c r="N9" s="51">
        <v>8750</v>
      </c>
    </row>
    <row r="10" spans="1:14" s="275" customFormat="1" ht="19.5" customHeight="1">
      <c r="A10" s="282" t="s">
        <v>179</v>
      </c>
      <c r="B10" s="517">
        <v>10</v>
      </c>
      <c r="C10" s="517">
        <v>9</v>
      </c>
      <c r="D10" s="518">
        <v>19</v>
      </c>
      <c r="E10" s="517">
        <v>37</v>
      </c>
      <c r="F10" s="517">
        <v>22</v>
      </c>
      <c r="G10" s="518">
        <v>59</v>
      </c>
      <c r="H10" s="519">
        <v>47</v>
      </c>
      <c r="I10" s="519">
        <v>31</v>
      </c>
      <c r="J10" s="518">
        <v>78</v>
      </c>
      <c r="K10" s="283" t="s">
        <v>340</v>
      </c>
      <c r="L10" s="51"/>
      <c r="M10" s="51"/>
      <c r="N10" s="51">
        <v>20099</v>
      </c>
    </row>
    <row r="11" spans="1:14" s="275" customFormat="1" ht="19.5" customHeight="1">
      <c r="A11" s="277" t="s">
        <v>22</v>
      </c>
      <c r="B11" s="514">
        <v>4</v>
      </c>
      <c r="C11" s="514">
        <v>2</v>
      </c>
      <c r="D11" s="515">
        <v>6</v>
      </c>
      <c r="E11" s="514">
        <v>12</v>
      </c>
      <c r="F11" s="514">
        <v>3</v>
      </c>
      <c r="G11" s="515">
        <v>15</v>
      </c>
      <c r="H11" s="516">
        <v>16</v>
      </c>
      <c r="I11" s="516">
        <v>5</v>
      </c>
      <c r="J11" s="515">
        <v>21</v>
      </c>
      <c r="K11" s="278" t="s">
        <v>196</v>
      </c>
      <c r="L11" s="51"/>
      <c r="M11" s="51"/>
      <c r="N11" s="51">
        <v>28849</v>
      </c>
    </row>
    <row r="12" spans="1:14" s="275" customFormat="1" ht="19.5" customHeight="1">
      <c r="A12" s="284" t="s">
        <v>263</v>
      </c>
      <c r="B12" s="517">
        <v>3</v>
      </c>
      <c r="C12" s="517">
        <v>4</v>
      </c>
      <c r="D12" s="518">
        <v>7</v>
      </c>
      <c r="E12" s="517">
        <v>1</v>
      </c>
      <c r="F12" s="517">
        <v>2</v>
      </c>
      <c r="G12" s="518">
        <v>3</v>
      </c>
      <c r="H12" s="519">
        <v>4</v>
      </c>
      <c r="I12" s="519">
        <v>6</v>
      </c>
      <c r="J12" s="518">
        <v>10</v>
      </c>
      <c r="K12" s="285" t="s">
        <v>263</v>
      </c>
      <c r="N12" s="275">
        <f>(J9+J10)/N11*1000</f>
        <v>6.412700613539465</v>
      </c>
    </row>
    <row r="13" spans="1:14" s="275" customFormat="1" ht="19.5" customHeight="1">
      <c r="A13" s="279" t="s">
        <v>264</v>
      </c>
      <c r="B13" s="514">
        <v>3</v>
      </c>
      <c r="C13" s="514">
        <v>0</v>
      </c>
      <c r="D13" s="515">
        <v>3</v>
      </c>
      <c r="E13" s="514">
        <v>6</v>
      </c>
      <c r="F13" s="514">
        <v>4</v>
      </c>
      <c r="G13" s="515">
        <v>10</v>
      </c>
      <c r="H13" s="516">
        <v>9</v>
      </c>
      <c r="I13" s="516">
        <v>4</v>
      </c>
      <c r="J13" s="515">
        <v>13</v>
      </c>
      <c r="K13" s="278" t="s">
        <v>278</v>
      </c>
      <c r="L13" s="340"/>
      <c r="M13" s="340"/>
      <c r="N13" s="340">
        <f>(D9+D10)/N9*1000</f>
        <v>6.4</v>
      </c>
    </row>
    <row r="14" spans="1:14" s="275" customFormat="1" ht="19.5" customHeight="1">
      <c r="A14" s="282" t="s">
        <v>265</v>
      </c>
      <c r="B14" s="517">
        <v>3</v>
      </c>
      <c r="C14" s="517">
        <v>2</v>
      </c>
      <c r="D14" s="518">
        <v>5</v>
      </c>
      <c r="E14" s="517">
        <v>11</v>
      </c>
      <c r="F14" s="517">
        <v>1</v>
      </c>
      <c r="G14" s="518">
        <v>12</v>
      </c>
      <c r="H14" s="519">
        <v>14</v>
      </c>
      <c r="I14" s="519">
        <v>3</v>
      </c>
      <c r="J14" s="518">
        <v>17</v>
      </c>
      <c r="K14" s="283" t="s">
        <v>277</v>
      </c>
      <c r="L14" s="340"/>
      <c r="M14" s="340"/>
      <c r="N14" s="340">
        <f>(G9+G10)/N10*1000</f>
        <v>6.41822976267476</v>
      </c>
    </row>
    <row r="15" spans="1:14" s="275" customFormat="1" ht="19.5" customHeight="1">
      <c r="A15" s="277" t="s">
        <v>266</v>
      </c>
      <c r="B15" s="514">
        <v>7</v>
      </c>
      <c r="C15" s="514">
        <v>0</v>
      </c>
      <c r="D15" s="515">
        <v>7</v>
      </c>
      <c r="E15" s="514">
        <v>41</v>
      </c>
      <c r="F15" s="514">
        <v>13</v>
      </c>
      <c r="G15" s="515">
        <v>54</v>
      </c>
      <c r="H15" s="516">
        <v>48</v>
      </c>
      <c r="I15" s="516">
        <v>13</v>
      </c>
      <c r="J15" s="515">
        <v>61</v>
      </c>
      <c r="K15" s="278" t="s">
        <v>266</v>
      </c>
      <c r="L15" s="340"/>
      <c r="M15" s="340"/>
      <c r="N15" s="340">
        <f>(J9+J10+J11)/N11*1000</f>
        <v>7.140628791292593</v>
      </c>
    </row>
    <row r="16" spans="1:12" s="275" customFormat="1" ht="19.5" customHeight="1">
      <c r="A16" s="284" t="s">
        <v>267</v>
      </c>
      <c r="B16" s="517">
        <v>12</v>
      </c>
      <c r="C16" s="517">
        <v>2</v>
      </c>
      <c r="D16" s="518">
        <v>14</v>
      </c>
      <c r="E16" s="517">
        <v>90</v>
      </c>
      <c r="F16" s="517">
        <v>16</v>
      </c>
      <c r="G16" s="518">
        <v>106</v>
      </c>
      <c r="H16" s="519">
        <v>102</v>
      </c>
      <c r="I16" s="519">
        <v>18</v>
      </c>
      <c r="J16" s="518">
        <v>120</v>
      </c>
      <c r="K16" s="285" t="s">
        <v>267</v>
      </c>
      <c r="L16" s="274"/>
    </row>
    <row r="17" spans="1:12" s="275" customFormat="1" ht="19.5" customHeight="1">
      <c r="A17" s="276" t="s">
        <v>268</v>
      </c>
      <c r="B17" s="514">
        <v>4</v>
      </c>
      <c r="C17" s="514">
        <v>7</v>
      </c>
      <c r="D17" s="515">
        <v>11</v>
      </c>
      <c r="E17" s="514">
        <v>94</v>
      </c>
      <c r="F17" s="514">
        <v>15</v>
      </c>
      <c r="G17" s="515">
        <v>109</v>
      </c>
      <c r="H17" s="516">
        <v>98</v>
      </c>
      <c r="I17" s="516">
        <v>22</v>
      </c>
      <c r="J17" s="515">
        <v>120</v>
      </c>
      <c r="K17" s="273" t="s">
        <v>268</v>
      </c>
      <c r="L17" s="274"/>
    </row>
    <row r="18" spans="1:12" s="275" customFormat="1" ht="19.5" customHeight="1">
      <c r="A18" s="284" t="s">
        <v>269</v>
      </c>
      <c r="B18" s="517">
        <v>2</v>
      </c>
      <c r="C18" s="517">
        <v>3</v>
      </c>
      <c r="D18" s="518">
        <v>5</v>
      </c>
      <c r="E18" s="517">
        <v>127</v>
      </c>
      <c r="F18" s="517">
        <v>17</v>
      </c>
      <c r="G18" s="518">
        <v>144</v>
      </c>
      <c r="H18" s="519">
        <v>129</v>
      </c>
      <c r="I18" s="519">
        <v>20</v>
      </c>
      <c r="J18" s="518">
        <v>149</v>
      </c>
      <c r="K18" s="285" t="s">
        <v>269</v>
      </c>
      <c r="L18" s="274"/>
    </row>
    <row r="19" spans="1:12" s="275" customFormat="1" ht="19.5" customHeight="1">
      <c r="A19" s="277" t="s">
        <v>270</v>
      </c>
      <c r="B19" s="514">
        <v>3</v>
      </c>
      <c r="C19" s="514">
        <v>0</v>
      </c>
      <c r="D19" s="515">
        <v>3</v>
      </c>
      <c r="E19" s="514">
        <v>130</v>
      </c>
      <c r="F19" s="514">
        <v>18</v>
      </c>
      <c r="G19" s="515">
        <v>148</v>
      </c>
      <c r="H19" s="516">
        <v>133</v>
      </c>
      <c r="I19" s="516">
        <v>18</v>
      </c>
      <c r="J19" s="515">
        <v>151</v>
      </c>
      <c r="K19" s="278" t="s">
        <v>270</v>
      </c>
      <c r="L19" s="274"/>
    </row>
    <row r="20" spans="1:12" s="275" customFormat="1" ht="19.5" customHeight="1">
      <c r="A20" s="282" t="s">
        <v>271</v>
      </c>
      <c r="B20" s="517">
        <v>2</v>
      </c>
      <c r="C20" s="517">
        <v>6</v>
      </c>
      <c r="D20" s="518">
        <v>8</v>
      </c>
      <c r="E20" s="517">
        <v>150</v>
      </c>
      <c r="F20" s="517">
        <v>13</v>
      </c>
      <c r="G20" s="518">
        <v>163</v>
      </c>
      <c r="H20" s="519">
        <v>152</v>
      </c>
      <c r="I20" s="519">
        <v>19</v>
      </c>
      <c r="J20" s="518">
        <v>171</v>
      </c>
      <c r="K20" s="283" t="s">
        <v>271</v>
      </c>
      <c r="L20" s="274"/>
    </row>
    <row r="21" spans="1:12" s="275" customFormat="1" ht="19.5" customHeight="1">
      <c r="A21" s="277" t="s">
        <v>272</v>
      </c>
      <c r="B21" s="514">
        <v>13</v>
      </c>
      <c r="C21" s="514">
        <v>8</v>
      </c>
      <c r="D21" s="515">
        <v>21</v>
      </c>
      <c r="E21" s="514">
        <v>130</v>
      </c>
      <c r="F21" s="514">
        <v>25</v>
      </c>
      <c r="G21" s="515">
        <v>155</v>
      </c>
      <c r="H21" s="516">
        <v>143</v>
      </c>
      <c r="I21" s="516">
        <v>33</v>
      </c>
      <c r="J21" s="515">
        <v>176</v>
      </c>
      <c r="K21" s="278" t="s">
        <v>272</v>
      </c>
      <c r="L21" s="274"/>
    </row>
    <row r="22" spans="1:12" s="275" customFormat="1" ht="19.5" customHeight="1">
      <c r="A22" s="284" t="s">
        <v>273</v>
      </c>
      <c r="B22" s="517">
        <v>12</v>
      </c>
      <c r="C22" s="517">
        <v>12</v>
      </c>
      <c r="D22" s="518">
        <v>24</v>
      </c>
      <c r="E22" s="517">
        <v>139</v>
      </c>
      <c r="F22" s="517">
        <v>31</v>
      </c>
      <c r="G22" s="518">
        <v>170</v>
      </c>
      <c r="H22" s="519">
        <v>151</v>
      </c>
      <c r="I22" s="519">
        <v>43</v>
      </c>
      <c r="J22" s="518">
        <v>194</v>
      </c>
      <c r="K22" s="285" t="s">
        <v>273</v>
      </c>
      <c r="L22" s="274"/>
    </row>
    <row r="23" spans="1:12" s="275" customFormat="1" ht="19.5" customHeight="1">
      <c r="A23" s="276" t="s">
        <v>274</v>
      </c>
      <c r="B23" s="514">
        <v>20</v>
      </c>
      <c r="C23" s="514">
        <v>19</v>
      </c>
      <c r="D23" s="515">
        <v>39</v>
      </c>
      <c r="E23" s="514">
        <v>99</v>
      </c>
      <c r="F23" s="514">
        <v>28</v>
      </c>
      <c r="G23" s="515">
        <v>127</v>
      </c>
      <c r="H23" s="516">
        <v>119</v>
      </c>
      <c r="I23" s="516">
        <v>47</v>
      </c>
      <c r="J23" s="515">
        <v>166</v>
      </c>
      <c r="K23" s="273" t="s">
        <v>274</v>
      </c>
      <c r="L23" s="274"/>
    </row>
    <row r="24" spans="1:12" s="275" customFormat="1" ht="19.5" customHeight="1">
      <c r="A24" s="284" t="s">
        <v>275</v>
      </c>
      <c r="B24" s="517">
        <v>24</v>
      </c>
      <c r="C24" s="517">
        <v>16</v>
      </c>
      <c r="D24" s="518">
        <v>40</v>
      </c>
      <c r="E24" s="517">
        <v>68</v>
      </c>
      <c r="F24" s="517">
        <v>40</v>
      </c>
      <c r="G24" s="518">
        <v>108</v>
      </c>
      <c r="H24" s="519">
        <v>92</v>
      </c>
      <c r="I24" s="519">
        <v>56</v>
      </c>
      <c r="J24" s="518">
        <v>148</v>
      </c>
      <c r="K24" s="285" t="s">
        <v>275</v>
      </c>
      <c r="L24" s="274"/>
    </row>
    <row r="25" spans="1:12" s="275" customFormat="1" ht="19.5" customHeight="1">
      <c r="A25" s="277" t="s">
        <v>276</v>
      </c>
      <c r="B25" s="514">
        <v>28</v>
      </c>
      <c r="C25" s="514">
        <v>30</v>
      </c>
      <c r="D25" s="515">
        <v>58</v>
      </c>
      <c r="E25" s="514">
        <v>67</v>
      </c>
      <c r="F25" s="514">
        <v>34</v>
      </c>
      <c r="G25" s="515">
        <v>101</v>
      </c>
      <c r="H25" s="516">
        <v>95</v>
      </c>
      <c r="I25" s="516">
        <v>64</v>
      </c>
      <c r="J25" s="515">
        <v>159</v>
      </c>
      <c r="K25" s="278" t="s">
        <v>276</v>
      </c>
      <c r="L25" s="274"/>
    </row>
    <row r="26" spans="1:12" s="275" customFormat="1" ht="19.5" customHeight="1">
      <c r="A26" s="282" t="s">
        <v>97</v>
      </c>
      <c r="B26" s="517">
        <v>117</v>
      </c>
      <c r="C26" s="517">
        <v>93</v>
      </c>
      <c r="D26" s="518">
        <v>210</v>
      </c>
      <c r="E26" s="517">
        <v>137</v>
      </c>
      <c r="F26" s="517">
        <v>113</v>
      </c>
      <c r="G26" s="518">
        <v>250</v>
      </c>
      <c r="H26" s="519">
        <v>254</v>
      </c>
      <c r="I26" s="519">
        <v>206</v>
      </c>
      <c r="J26" s="518">
        <v>460</v>
      </c>
      <c r="K26" s="283" t="s">
        <v>97</v>
      </c>
      <c r="L26" s="274"/>
    </row>
    <row r="27" spans="1:12" s="275" customFormat="1" ht="18" customHeight="1">
      <c r="A27" s="280" t="s">
        <v>3</v>
      </c>
      <c r="B27" s="520">
        <f>SUM(B9:B26)</f>
        <v>290</v>
      </c>
      <c r="C27" s="520">
        <f>SUM(C9:C26)</f>
        <v>227</v>
      </c>
      <c r="D27" s="520">
        <f aca="true" t="shared" si="0" ref="D27:J27">SUM(D9:D26)</f>
        <v>517</v>
      </c>
      <c r="E27" s="520">
        <f t="shared" si="0"/>
        <v>1383</v>
      </c>
      <c r="F27" s="520">
        <f t="shared" si="0"/>
        <v>421</v>
      </c>
      <c r="G27" s="520">
        <f t="shared" si="0"/>
        <v>1804</v>
      </c>
      <c r="H27" s="520">
        <f t="shared" si="0"/>
        <v>1673</v>
      </c>
      <c r="I27" s="520">
        <f t="shared" si="0"/>
        <v>648</v>
      </c>
      <c r="J27" s="520">
        <f t="shared" si="0"/>
        <v>2321</v>
      </c>
      <c r="K27" s="281" t="s">
        <v>4</v>
      </c>
      <c r="L27" s="274"/>
    </row>
    <row r="28" spans="1:12" s="5" customFormat="1" ht="2.2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179" customFormat="1" ht="15" customHeight="1">
      <c r="A29" s="176" t="s">
        <v>337</v>
      </c>
      <c r="B29" s="177"/>
      <c r="C29" s="178"/>
      <c r="D29" s="178"/>
      <c r="E29" s="178"/>
      <c r="F29" s="178"/>
      <c r="G29" s="178"/>
      <c r="H29" s="178"/>
      <c r="I29" s="178"/>
      <c r="J29" s="178"/>
      <c r="K29" s="178" t="s">
        <v>141</v>
      </c>
      <c r="L29" s="177"/>
    </row>
    <row r="30" ht="12.75">
      <c r="A30" s="51" t="s">
        <v>108</v>
      </c>
    </row>
  </sheetData>
  <sheetProtection/>
  <mergeCells count="4">
    <mergeCell ref="A2:K2"/>
    <mergeCell ref="B6:D6"/>
    <mergeCell ref="E6:G6"/>
    <mergeCell ref="H6:J6"/>
  </mergeCells>
  <printOptions horizontalCentered="1" verticalCentered="1"/>
  <pageMargins left="0.5" right="0.5" top="0.5" bottom="0.5" header="0" footer="0.25"/>
  <pageSetup horizontalDpi="300" verticalDpi="3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W27"/>
  <sheetViews>
    <sheetView rightToLeft="1" view="pageBreakPreview" zoomScale="85" zoomScaleSheetLayoutView="85" zoomScalePageLayoutView="0" workbookViewId="0" topLeftCell="A1">
      <selection activeCell="G9" sqref="G9"/>
    </sheetView>
  </sheetViews>
  <sheetFormatPr defaultColWidth="9.140625" defaultRowHeight="12.75"/>
  <cols>
    <col min="1" max="1" width="31.140625" style="51" customWidth="1"/>
    <col min="2" max="4" width="23.421875" style="51" customWidth="1"/>
    <col min="5" max="5" width="31.57421875" style="51" customWidth="1"/>
    <col min="6" max="23" width="9.140625" style="51" customWidth="1"/>
    <col min="24" max="16384" width="9.140625" style="2" customWidth="1"/>
  </cols>
  <sheetData>
    <row r="1" spans="1:23" s="113" customFormat="1" ht="21" customHeight="1">
      <c r="A1" s="103" t="s">
        <v>154</v>
      </c>
      <c r="B1" s="103"/>
      <c r="C1" s="103"/>
      <c r="D1" s="103"/>
      <c r="E1" s="10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3" customFormat="1" ht="16.5" customHeight="1">
      <c r="A2" s="592" t="s">
        <v>189</v>
      </c>
      <c r="B2" s="592"/>
      <c r="C2" s="592"/>
      <c r="D2" s="592"/>
      <c r="E2" s="59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48" customFormat="1" ht="17.25" customHeight="1">
      <c r="A3" s="144" t="s">
        <v>291</v>
      </c>
      <c r="B3" s="103"/>
      <c r="C3" s="103"/>
      <c r="D3" s="103"/>
      <c r="E3" s="103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9.75" customHeight="1" hidden="1"/>
    <row r="5" spans="1:23" s="3" customFormat="1" ht="19.5" customHeight="1">
      <c r="A5" s="195" t="s">
        <v>180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5" ht="20.25" customHeight="1">
      <c r="A6" s="189" t="s">
        <v>62</v>
      </c>
      <c r="B6" s="594">
        <v>2012</v>
      </c>
      <c r="C6" s="594">
        <v>2013</v>
      </c>
      <c r="D6" s="594">
        <v>2014</v>
      </c>
      <c r="E6" s="190" t="s">
        <v>61</v>
      </c>
    </row>
    <row r="7" spans="1:5" ht="15" customHeight="1">
      <c r="A7" s="191" t="s">
        <v>153</v>
      </c>
      <c r="B7" s="595"/>
      <c r="C7" s="595"/>
      <c r="D7" s="595"/>
      <c r="E7" s="192" t="s">
        <v>60</v>
      </c>
    </row>
    <row r="8" spans="1:23" s="185" customFormat="1" ht="19.5" customHeight="1">
      <c r="A8" s="232" t="s">
        <v>279</v>
      </c>
      <c r="B8" s="521">
        <v>141</v>
      </c>
      <c r="C8" s="521">
        <v>180</v>
      </c>
      <c r="D8" s="521">
        <v>185</v>
      </c>
      <c r="E8" s="233" t="s">
        <v>341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s="5" customFormat="1" ht="19.5" customHeight="1">
      <c r="A9" s="341" t="s">
        <v>22</v>
      </c>
      <c r="B9" s="522">
        <v>33</v>
      </c>
      <c r="C9" s="522">
        <v>24</v>
      </c>
      <c r="D9" s="522">
        <v>21</v>
      </c>
      <c r="E9" s="342" t="s">
        <v>196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185" customFormat="1" ht="21.75" customHeight="1">
      <c r="A10" s="343" t="s">
        <v>263</v>
      </c>
      <c r="B10" s="523">
        <v>9</v>
      </c>
      <c r="C10" s="523">
        <v>8</v>
      </c>
      <c r="D10" s="523">
        <v>10</v>
      </c>
      <c r="E10" s="344" t="s">
        <v>263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s="5" customFormat="1" ht="18" customHeight="1">
      <c r="A11" s="345" t="s">
        <v>264</v>
      </c>
      <c r="B11" s="522">
        <v>7</v>
      </c>
      <c r="C11" s="522">
        <v>5</v>
      </c>
      <c r="D11" s="522">
        <v>13</v>
      </c>
      <c r="E11" s="342" t="s">
        <v>278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185" customFormat="1" ht="21.75" customHeight="1">
      <c r="A12" s="346" t="s">
        <v>265</v>
      </c>
      <c r="B12" s="523">
        <v>25</v>
      </c>
      <c r="C12" s="523">
        <v>28</v>
      </c>
      <c r="D12" s="523">
        <v>17</v>
      </c>
      <c r="E12" s="347" t="s">
        <v>277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23" s="5" customFormat="1" ht="21.75" customHeight="1">
      <c r="A13" s="341" t="s">
        <v>266</v>
      </c>
      <c r="B13" s="522">
        <v>58</v>
      </c>
      <c r="C13" s="522">
        <v>63</v>
      </c>
      <c r="D13" s="522">
        <v>61</v>
      </c>
      <c r="E13" s="342" t="s">
        <v>266</v>
      </c>
      <c r="F13" s="184"/>
      <c r="G13" s="184"/>
      <c r="H13" s="184"/>
      <c r="I13" s="184"/>
      <c r="J13" s="184"/>
      <c r="K13" s="184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185" customFormat="1" ht="21.75" customHeight="1">
      <c r="A14" s="343" t="s">
        <v>267</v>
      </c>
      <c r="B14" s="523">
        <v>111</v>
      </c>
      <c r="C14" s="523">
        <v>116</v>
      </c>
      <c r="D14" s="523">
        <v>120</v>
      </c>
      <c r="E14" s="344" t="s">
        <v>267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</row>
    <row r="15" spans="1:23" s="5" customFormat="1" ht="21.75" customHeight="1">
      <c r="A15" s="348" t="s">
        <v>268</v>
      </c>
      <c r="B15" s="522">
        <v>141</v>
      </c>
      <c r="C15" s="522">
        <v>147</v>
      </c>
      <c r="D15" s="522">
        <v>120</v>
      </c>
      <c r="E15" s="349" t="s">
        <v>268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236" customFormat="1" ht="21.75" customHeight="1">
      <c r="A16" s="343" t="s">
        <v>269</v>
      </c>
      <c r="B16" s="523">
        <v>129</v>
      </c>
      <c r="C16" s="523">
        <v>141</v>
      </c>
      <c r="D16" s="523">
        <v>149</v>
      </c>
      <c r="E16" s="344" t="s">
        <v>269</v>
      </c>
      <c r="F16" s="234"/>
      <c r="G16" s="234"/>
      <c r="H16" s="234"/>
      <c r="I16" s="234"/>
      <c r="J16" s="234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</row>
    <row r="17" spans="1:5" ht="21.75" customHeight="1">
      <c r="A17" s="341" t="s">
        <v>270</v>
      </c>
      <c r="B17" s="522">
        <v>148</v>
      </c>
      <c r="C17" s="522">
        <v>154</v>
      </c>
      <c r="D17" s="522">
        <v>151</v>
      </c>
      <c r="E17" s="342" t="s">
        <v>270</v>
      </c>
    </row>
    <row r="18" spans="1:23" s="237" customFormat="1" ht="21.75" customHeight="1">
      <c r="A18" s="346" t="s">
        <v>271</v>
      </c>
      <c r="B18" s="523">
        <v>180</v>
      </c>
      <c r="C18" s="523">
        <v>163</v>
      </c>
      <c r="D18" s="523">
        <v>171</v>
      </c>
      <c r="E18" s="347" t="s">
        <v>271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  <row r="19" spans="1:5" ht="21.75" customHeight="1">
      <c r="A19" s="341" t="s">
        <v>272</v>
      </c>
      <c r="B19" s="522">
        <v>203</v>
      </c>
      <c r="C19" s="522">
        <v>177</v>
      </c>
      <c r="D19" s="522">
        <v>176</v>
      </c>
      <c r="E19" s="342" t="s">
        <v>272</v>
      </c>
    </row>
    <row r="20" spans="1:23" s="237" customFormat="1" ht="21.75" customHeight="1">
      <c r="A20" s="343" t="s">
        <v>273</v>
      </c>
      <c r="B20" s="523">
        <v>171</v>
      </c>
      <c r="C20" s="523">
        <v>190</v>
      </c>
      <c r="D20" s="523">
        <v>194</v>
      </c>
      <c r="E20" s="344" t="s">
        <v>273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</row>
    <row r="21" spans="1:5" ht="21.75" customHeight="1">
      <c r="A21" s="348" t="s">
        <v>274</v>
      </c>
      <c r="B21" s="522">
        <v>154</v>
      </c>
      <c r="C21" s="522">
        <v>158</v>
      </c>
      <c r="D21" s="522">
        <v>166</v>
      </c>
      <c r="E21" s="349" t="s">
        <v>274</v>
      </c>
    </row>
    <row r="22" spans="1:23" s="237" customFormat="1" ht="21.75" customHeight="1">
      <c r="A22" s="343" t="s">
        <v>275</v>
      </c>
      <c r="B22" s="523">
        <v>125</v>
      </c>
      <c r="C22" s="523">
        <v>147</v>
      </c>
      <c r="D22" s="523">
        <v>148</v>
      </c>
      <c r="E22" s="344" t="s">
        <v>275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</row>
    <row r="23" spans="1:5" ht="21.75" customHeight="1">
      <c r="A23" s="341" t="s">
        <v>276</v>
      </c>
      <c r="B23" s="522">
        <v>143</v>
      </c>
      <c r="C23" s="522">
        <v>175</v>
      </c>
      <c r="D23" s="522">
        <v>159</v>
      </c>
      <c r="E23" s="342" t="s">
        <v>276</v>
      </c>
    </row>
    <row r="24" spans="1:23" s="237" customFormat="1" ht="21.75" customHeight="1">
      <c r="A24" s="346" t="s">
        <v>97</v>
      </c>
      <c r="B24" s="523">
        <v>356</v>
      </c>
      <c r="C24" s="523">
        <v>429</v>
      </c>
      <c r="D24" s="523">
        <v>460</v>
      </c>
      <c r="E24" s="347" t="s">
        <v>97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5" ht="19.5" customHeight="1">
      <c r="A25" s="350" t="s">
        <v>3</v>
      </c>
      <c r="B25" s="524">
        <f>SUM(B8:B24)</f>
        <v>2134</v>
      </c>
      <c r="C25" s="524">
        <f>SUM(C8:C24)</f>
        <v>2305</v>
      </c>
      <c r="D25" s="524">
        <f>SUM(D8:D24)</f>
        <v>2321</v>
      </c>
      <c r="E25" s="351" t="s">
        <v>4</v>
      </c>
    </row>
    <row r="26" ht="7.5" customHeight="1"/>
    <row r="27" spans="1:12" s="179" customFormat="1" ht="15" customHeight="1">
      <c r="A27" s="176" t="s">
        <v>337</v>
      </c>
      <c r="B27" s="177"/>
      <c r="C27" s="178"/>
      <c r="D27" s="178"/>
      <c r="E27" s="178" t="s">
        <v>141</v>
      </c>
      <c r="F27" s="178"/>
      <c r="G27" s="178"/>
      <c r="H27" s="178"/>
      <c r="I27" s="178"/>
      <c r="J27" s="178"/>
      <c r="L27" s="177"/>
    </row>
  </sheetData>
  <sheetProtection/>
  <mergeCells count="4">
    <mergeCell ref="A2:E2"/>
    <mergeCell ref="B6:B7"/>
    <mergeCell ref="C6:C7"/>
    <mergeCell ref="D6:D7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26"/>
  <sheetViews>
    <sheetView rightToLeft="1" view="pageBreakPreview" zoomScale="115" zoomScaleSheetLayoutView="115" zoomScalePageLayoutView="0" workbookViewId="0" topLeftCell="A1">
      <selection activeCell="K15" sqref="K15"/>
    </sheetView>
  </sheetViews>
  <sheetFormatPr defaultColWidth="9.140625" defaultRowHeight="12.75"/>
  <cols>
    <col min="1" max="1" width="22.7109375" style="169" customWidth="1"/>
    <col min="2" max="10" width="11.28125" style="169" customWidth="1"/>
    <col min="11" max="16384" width="9.140625" style="169" customWidth="1"/>
  </cols>
  <sheetData>
    <row r="1" spans="1:10" s="15" customFormat="1" ht="18" customHeight="1">
      <c r="A1" s="103" t="s">
        <v>227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s="15" customFormat="1" ht="15.75" customHeight="1">
      <c r="A2" s="103" t="s">
        <v>246</v>
      </c>
      <c r="B2" s="103"/>
      <c r="C2" s="103"/>
      <c r="D2" s="103"/>
      <c r="E2" s="103"/>
      <c r="F2" s="103"/>
      <c r="G2" s="103"/>
      <c r="H2" s="103"/>
      <c r="I2" s="103"/>
      <c r="J2" s="103"/>
      <c r="K2" s="168"/>
    </row>
    <row r="3" spans="1:11" s="2" customFormat="1" ht="15.75" customHeight="1">
      <c r="A3" s="596" t="s">
        <v>293</v>
      </c>
      <c r="B3" s="596"/>
      <c r="C3" s="596"/>
      <c r="D3" s="596"/>
      <c r="E3" s="596"/>
      <c r="F3" s="596"/>
      <c r="G3" s="596"/>
      <c r="H3" s="596"/>
      <c r="I3" s="596"/>
      <c r="J3" s="596"/>
      <c r="K3" s="167"/>
    </row>
    <row r="4" spans="2:11" s="2" customFormat="1" ht="15.75" customHeight="1">
      <c r="B4" s="171"/>
      <c r="D4" s="172"/>
      <c r="E4" s="173"/>
      <c r="F4" s="171"/>
      <c r="G4" s="171"/>
      <c r="H4" s="167"/>
      <c r="I4" s="167"/>
      <c r="J4" s="167"/>
      <c r="K4" s="167"/>
    </row>
    <row r="5" spans="1:11" s="2" customFormat="1" ht="15.75" customHeight="1">
      <c r="A5" s="195" t="s">
        <v>178</v>
      </c>
      <c r="B5" s="174"/>
      <c r="C5" s="174"/>
      <c r="D5" s="174"/>
      <c r="E5" s="174"/>
      <c r="F5" s="174"/>
      <c r="G5" s="174"/>
      <c r="H5" s="174"/>
      <c r="I5" s="174"/>
      <c r="J5" s="174"/>
      <c r="K5" s="167"/>
    </row>
    <row r="6" spans="1:11" s="2" customFormat="1" ht="18.75" customHeight="1">
      <c r="A6" s="597" t="s">
        <v>197</v>
      </c>
      <c r="B6" s="598" t="s">
        <v>345</v>
      </c>
      <c r="C6" s="598"/>
      <c r="D6" s="598"/>
      <c r="E6" s="598" t="s">
        <v>344</v>
      </c>
      <c r="F6" s="598"/>
      <c r="G6" s="598"/>
      <c r="H6" s="598" t="s">
        <v>233</v>
      </c>
      <c r="I6" s="598"/>
      <c r="J6" s="599"/>
      <c r="K6" s="167"/>
    </row>
    <row r="7" spans="1:10" s="170" customFormat="1" ht="36.75" customHeight="1">
      <c r="A7" s="597"/>
      <c r="B7" s="561" t="s">
        <v>342</v>
      </c>
      <c r="C7" s="561" t="s">
        <v>343</v>
      </c>
      <c r="D7" s="561" t="s">
        <v>124</v>
      </c>
      <c r="E7" s="561" t="s">
        <v>342</v>
      </c>
      <c r="F7" s="561" t="s">
        <v>343</v>
      </c>
      <c r="G7" s="561" t="s">
        <v>124</v>
      </c>
      <c r="H7" s="561" t="s">
        <v>342</v>
      </c>
      <c r="I7" s="561" t="s">
        <v>343</v>
      </c>
      <c r="J7" s="562" t="s">
        <v>124</v>
      </c>
    </row>
    <row r="8" spans="1:10" ht="21" customHeight="1">
      <c r="A8" s="258" t="s">
        <v>232</v>
      </c>
      <c r="B8" s="525">
        <v>3.22</v>
      </c>
      <c r="C8" s="525">
        <v>2.14</v>
      </c>
      <c r="D8" s="526">
        <v>2.67</v>
      </c>
      <c r="E8" s="525">
        <v>1.63</v>
      </c>
      <c r="F8" s="525">
        <v>1.09</v>
      </c>
      <c r="G8" s="526">
        <v>1.39</v>
      </c>
      <c r="H8" s="525">
        <v>1.9</v>
      </c>
      <c r="I8" s="525">
        <v>1.3</v>
      </c>
      <c r="J8" s="526">
        <v>1.62</v>
      </c>
    </row>
    <row r="9" spans="1:18" s="16" customFormat="1" ht="21" customHeight="1">
      <c r="A9" s="261" t="s">
        <v>228</v>
      </c>
      <c r="B9" s="527">
        <v>0.26</v>
      </c>
      <c r="C9" s="527">
        <v>0.36</v>
      </c>
      <c r="D9" s="528">
        <v>0.31</v>
      </c>
      <c r="E9" s="527">
        <v>0.02</v>
      </c>
      <c r="F9" s="527">
        <v>0.04</v>
      </c>
      <c r="G9" s="528">
        <v>0.03</v>
      </c>
      <c r="H9" s="527">
        <v>0.06</v>
      </c>
      <c r="I9" s="527">
        <v>0.1</v>
      </c>
      <c r="J9" s="528">
        <v>0.08</v>
      </c>
      <c r="L9" s="160"/>
      <c r="M9" s="160"/>
      <c r="N9" s="160"/>
      <c r="O9" s="160"/>
      <c r="P9" s="160"/>
      <c r="Q9" s="160"/>
      <c r="R9" s="160"/>
    </row>
    <row r="10" spans="1:10" ht="21" customHeight="1">
      <c r="A10" s="259" t="s">
        <v>229</v>
      </c>
      <c r="B10" s="529">
        <v>0.27</v>
      </c>
      <c r="C10" s="529">
        <v>0</v>
      </c>
      <c r="D10" s="530">
        <v>0.14</v>
      </c>
      <c r="E10" s="529">
        <v>0.15</v>
      </c>
      <c r="F10" s="529">
        <v>0.1</v>
      </c>
      <c r="G10" s="530">
        <v>0.13</v>
      </c>
      <c r="H10" s="529">
        <v>0.18</v>
      </c>
      <c r="I10" s="529">
        <v>0.08</v>
      </c>
      <c r="J10" s="530">
        <v>0.13</v>
      </c>
    </row>
    <row r="11" spans="1:10" ht="21" customHeight="1">
      <c r="A11" s="262" t="s">
        <v>66</v>
      </c>
      <c r="B11" s="527">
        <v>0.28</v>
      </c>
      <c r="C11" s="527">
        <v>0.2</v>
      </c>
      <c r="D11" s="528">
        <v>0.24</v>
      </c>
      <c r="E11" s="527">
        <v>0.35</v>
      </c>
      <c r="F11" s="527">
        <v>0.04</v>
      </c>
      <c r="G11" s="528">
        <v>0.21</v>
      </c>
      <c r="H11" s="527">
        <v>0.34</v>
      </c>
      <c r="I11" s="527">
        <v>0.08</v>
      </c>
      <c r="J11" s="528">
        <v>0.22</v>
      </c>
    </row>
    <row r="12" spans="1:10" ht="21" customHeight="1">
      <c r="A12" s="260" t="s">
        <v>67</v>
      </c>
      <c r="B12" s="529">
        <v>0.71</v>
      </c>
      <c r="C12" s="529">
        <v>0</v>
      </c>
      <c r="D12" s="530">
        <v>0.36</v>
      </c>
      <c r="E12" s="529">
        <v>0.35</v>
      </c>
      <c r="F12" s="529">
        <v>0.33</v>
      </c>
      <c r="G12" s="530">
        <v>0.35</v>
      </c>
      <c r="H12" s="529">
        <v>0.38</v>
      </c>
      <c r="I12" s="529">
        <v>0.27</v>
      </c>
      <c r="J12" s="530">
        <v>0.35</v>
      </c>
    </row>
    <row r="13" spans="1:10" ht="21" customHeight="1">
      <c r="A13" s="262" t="s">
        <v>68</v>
      </c>
      <c r="B13" s="527">
        <v>1.36</v>
      </c>
      <c r="C13" s="527">
        <v>0.21</v>
      </c>
      <c r="D13" s="528">
        <v>0.76</v>
      </c>
      <c r="E13" s="527">
        <v>0.33</v>
      </c>
      <c r="F13" s="527">
        <v>0.19</v>
      </c>
      <c r="G13" s="528">
        <v>0.3</v>
      </c>
      <c r="H13" s="527">
        <v>0.36</v>
      </c>
      <c r="I13" s="527">
        <v>0.2</v>
      </c>
      <c r="J13" s="528">
        <v>0.32</v>
      </c>
    </row>
    <row r="14" spans="1:10" ht="21" customHeight="1">
      <c r="A14" s="260" t="s">
        <v>69</v>
      </c>
      <c r="B14" s="529">
        <v>0.53</v>
      </c>
      <c r="C14" s="529">
        <v>0.81</v>
      </c>
      <c r="D14" s="530">
        <v>0.68</v>
      </c>
      <c r="E14" s="529">
        <v>0.32</v>
      </c>
      <c r="F14" s="529">
        <v>0.17</v>
      </c>
      <c r="G14" s="530">
        <v>0.28</v>
      </c>
      <c r="H14" s="529">
        <v>0.32</v>
      </c>
      <c r="I14" s="529">
        <v>0.22</v>
      </c>
      <c r="J14" s="530">
        <v>0.3</v>
      </c>
    </row>
    <row r="15" spans="1:10" ht="21" customHeight="1">
      <c r="A15" s="262" t="s">
        <v>70</v>
      </c>
      <c r="B15" s="527">
        <v>0.27</v>
      </c>
      <c r="C15" s="527">
        <v>0.47</v>
      </c>
      <c r="D15" s="528">
        <v>0.36</v>
      </c>
      <c r="E15" s="527">
        <v>0.6</v>
      </c>
      <c r="F15" s="527">
        <v>0.23</v>
      </c>
      <c r="G15" s="528">
        <v>0.51</v>
      </c>
      <c r="H15" s="527">
        <v>0.59</v>
      </c>
      <c r="I15" s="527">
        <v>0.25</v>
      </c>
      <c r="J15" s="528">
        <v>0.5</v>
      </c>
    </row>
    <row r="16" spans="1:10" ht="21" customHeight="1">
      <c r="A16" s="260" t="s">
        <v>71</v>
      </c>
      <c r="B16" s="529">
        <v>0.62</v>
      </c>
      <c r="C16" s="529">
        <v>0</v>
      </c>
      <c r="D16" s="530">
        <v>0.27</v>
      </c>
      <c r="E16" s="529">
        <v>0.73</v>
      </c>
      <c r="F16" s="529">
        <v>0.37</v>
      </c>
      <c r="G16" s="530">
        <v>0.65</v>
      </c>
      <c r="H16" s="529">
        <v>0.72</v>
      </c>
      <c r="I16" s="529">
        <v>0.33</v>
      </c>
      <c r="J16" s="530">
        <v>0.63</v>
      </c>
    </row>
    <row r="17" spans="1:10" ht="21" customHeight="1">
      <c r="A17" s="262" t="s">
        <v>72</v>
      </c>
      <c r="B17" s="527">
        <v>0.44</v>
      </c>
      <c r="C17" s="527">
        <v>1.04</v>
      </c>
      <c r="D17" s="528">
        <v>0.77</v>
      </c>
      <c r="E17" s="527">
        <v>1.28</v>
      </c>
      <c r="F17" s="527">
        <v>0.47</v>
      </c>
      <c r="G17" s="528">
        <v>1.13</v>
      </c>
      <c r="H17" s="527">
        <v>1.25</v>
      </c>
      <c r="I17" s="527">
        <v>0.57</v>
      </c>
      <c r="J17" s="528">
        <v>1.1</v>
      </c>
    </row>
    <row r="18" spans="1:10" ht="21" customHeight="1">
      <c r="A18" s="260" t="s">
        <v>73</v>
      </c>
      <c r="B18" s="529">
        <v>3.5</v>
      </c>
      <c r="C18" s="529">
        <v>1.7</v>
      </c>
      <c r="D18" s="530">
        <v>2.49</v>
      </c>
      <c r="E18" s="529">
        <v>2.52</v>
      </c>
      <c r="F18" s="529">
        <v>1.16</v>
      </c>
      <c r="G18" s="530">
        <v>2.12</v>
      </c>
      <c r="H18" s="529">
        <v>2.58</v>
      </c>
      <c r="I18" s="529">
        <v>1.26</v>
      </c>
      <c r="J18" s="530">
        <v>2.16</v>
      </c>
    </row>
    <row r="19" spans="1:10" ht="21" customHeight="1">
      <c r="A19" s="262" t="s">
        <v>74</v>
      </c>
      <c r="B19" s="527">
        <v>4.53</v>
      </c>
      <c r="C19" s="527">
        <v>3.67</v>
      </c>
      <c r="D19" s="528">
        <v>4.06</v>
      </c>
      <c r="E19" s="527">
        <v>3.36</v>
      </c>
      <c r="F19" s="527">
        <v>2.3</v>
      </c>
      <c r="G19" s="528">
        <v>3.1</v>
      </c>
      <c r="H19" s="527">
        <v>3.43</v>
      </c>
      <c r="I19" s="527">
        <v>2.57</v>
      </c>
      <c r="J19" s="528">
        <v>3.19</v>
      </c>
    </row>
    <row r="20" spans="1:10" ht="21" customHeight="1">
      <c r="A20" s="260" t="s">
        <v>75</v>
      </c>
      <c r="B20" s="529">
        <v>9.04</v>
      </c>
      <c r="C20" s="529">
        <v>8.79</v>
      </c>
      <c r="D20" s="530">
        <v>8.92</v>
      </c>
      <c r="E20" s="529">
        <v>5.74</v>
      </c>
      <c r="F20" s="529">
        <v>4.13</v>
      </c>
      <c r="G20" s="530">
        <v>5.28</v>
      </c>
      <c r="H20" s="529">
        <v>6.11</v>
      </c>
      <c r="I20" s="529">
        <v>5.25</v>
      </c>
      <c r="J20" s="530">
        <v>5.84</v>
      </c>
    </row>
    <row r="21" spans="1:10" ht="21" customHeight="1">
      <c r="A21" s="262" t="s">
        <v>230</v>
      </c>
      <c r="B21" s="527">
        <v>12.08</v>
      </c>
      <c r="C21" s="527">
        <v>8.74</v>
      </c>
      <c r="D21" s="528">
        <v>10.48</v>
      </c>
      <c r="E21" s="527">
        <v>9.64</v>
      </c>
      <c r="F21" s="527">
        <v>18.03</v>
      </c>
      <c r="G21" s="528">
        <v>11.64</v>
      </c>
      <c r="H21" s="527">
        <v>10.17</v>
      </c>
      <c r="I21" s="527">
        <v>13.83</v>
      </c>
      <c r="J21" s="528">
        <v>11.3</v>
      </c>
    </row>
    <row r="22" spans="1:10" ht="21" customHeight="1">
      <c r="A22" s="260" t="s">
        <v>231</v>
      </c>
      <c r="B22" s="529">
        <v>21.41</v>
      </c>
      <c r="C22" s="529">
        <v>26.53</v>
      </c>
      <c r="D22" s="530">
        <v>23.78</v>
      </c>
      <c r="E22" s="529">
        <v>36.08</v>
      </c>
      <c r="F22" s="529">
        <v>20.02</v>
      </c>
      <c r="G22" s="530">
        <v>28.41</v>
      </c>
      <c r="H22" s="529">
        <v>30.02</v>
      </c>
      <c r="I22" s="529">
        <v>22.62</v>
      </c>
      <c r="J22" s="530">
        <v>26.53</v>
      </c>
    </row>
    <row r="23" spans="1:10" ht="21" customHeight="1">
      <c r="A23" s="263" t="s">
        <v>95</v>
      </c>
      <c r="B23" s="531">
        <v>63.52</v>
      </c>
      <c r="C23" s="531">
        <v>78.09</v>
      </c>
      <c r="D23" s="532">
        <v>69.24</v>
      </c>
      <c r="E23" s="531">
        <v>61.49</v>
      </c>
      <c r="F23" s="531">
        <v>45.77</v>
      </c>
      <c r="G23" s="532">
        <v>53.23</v>
      </c>
      <c r="H23" s="531">
        <v>62.41</v>
      </c>
      <c r="I23" s="531">
        <v>56.28</v>
      </c>
      <c r="J23" s="532">
        <v>59.51</v>
      </c>
    </row>
    <row r="24" spans="1:10" s="180" customFormat="1" ht="23.25" customHeight="1">
      <c r="A24" s="352" t="s">
        <v>234</v>
      </c>
      <c r="B24" s="264">
        <v>2.85</v>
      </c>
      <c r="C24" s="264">
        <v>2.16</v>
      </c>
      <c r="D24" s="264">
        <v>2.5</v>
      </c>
      <c r="E24" s="265">
        <v>0.93</v>
      </c>
      <c r="F24" s="265">
        <v>0.74</v>
      </c>
      <c r="G24" s="265">
        <v>0.87</v>
      </c>
      <c r="H24" s="264">
        <v>1.05</v>
      </c>
      <c r="I24" s="264">
        <v>0.96</v>
      </c>
      <c r="J24" s="264">
        <v>1.02</v>
      </c>
    </row>
    <row r="25" ht="5.25" customHeight="1"/>
    <row r="26" spans="1:10" s="420" customFormat="1" ht="12">
      <c r="A26" s="334" t="s">
        <v>111</v>
      </c>
      <c r="J26" s="368" t="s">
        <v>144</v>
      </c>
    </row>
  </sheetData>
  <sheetProtection/>
  <mergeCells count="5">
    <mergeCell ref="A3:J3"/>
    <mergeCell ref="A6:A7"/>
    <mergeCell ref="B6:D6"/>
    <mergeCell ref="E6:G6"/>
    <mergeCell ref="H6:J6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rightToLeft="1" view="pageBreakPreview" zoomScale="84" zoomScaleSheetLayoutView="84" zoomScalePageLayoutView="0" workbookViewId="0" topLeftCell="A1">
      <selection activeCell="F6" sqref="F6"/>
    </sheetView>
  </sheetViews>
  <sheetFormatPr defaultColWidth="9.140625" defaultRowHeight="12.75"/>
  <cols>
    <col min="1" max="1" width="22.7109375" style="161" customWidth="1"/>
    <col min="2" max="4" width="31.28125" style="161" customWidth="1"/>
    <col min="5" max="6" width="9.140625" style="161" customWidth="1"/>
    <col min="7" max="16384" width="9.140625" style="156" customWidth="1"/>
  </cols>
  <sheetData>
    <row r="1" spans="1:6" s="165" customFormat="1" ht="17.25">
      <c r="A1" s="569" t="s">
        <v>350</v>
      </c>
      <c r="B1" s="569"/>
      <c r="C1" s="569"/>
      <c r="D1" s="569"/>
      <c r="E1" s="164"/>
      <c r="F1" s="164"/>
    </row>
    <row r="2" spans="1:6" s="165" customFormat="1" ht="18" customHeight="1">
      <c r="A2" s="569" t="s">
        <v>351</v>
      </c>
      <c r="B2" s="569"/>
      <c r="C2" s="569"/>
      <c r="D2" s="569"/>
      <c r="E2" s="164"/>
      <c r="F2" s="164"/>
    </row>
    <row r="3" spans="1:6" s="165" customFormat="1" ht="16.5" customHeight="1">
      <c r="A3" s="600" t="s">
        <v>293</v>
      </c>
      <c r="B3" s="600"/>
      <c r="C3" s="600"/>
      <c r="D3" s="600"/>
      <c r="E3" s="166"/>
      <c r="F3" s="166"/>
    </row>
    <row r="4" spans="1:3" ht="17.25" customHeight="1">
      <c r="A4" s="195" t="s">
        <v>254</v>
      </c>
      <c r="B4" s="162"/>
      <c r="C4" s="162"/>
    </row>
    <row r="5" spans="1:4" ht="17.25" customHeight="1">
      <c r="A5" s="601" t="s">
        <v>197</v>
      </c>
      <c r="B5" s="603" t="s">
        <v>253</v>
      </c>
      <c r="C5" s="604"/>
      <c r="D5" s="604"/>
    </row>
    <row r="6" spans="1:4" ht="19.5" customHeight="1">
      <c r="A6" s="602"/>
      <c r="B6" s="193" t="s">
        <v>347</v>
      </c>
      <c r="C6" s="193" t="s">
        <v>348</v>
      </c>
      <c r="D6" s="194" t="s">
        <v>349</v>
      </c>
    </row>
    <row r="7" spans="1:6" s="159" customFormat="1" ht="18.75" customHeight="1">
      <c r="A7" s="422" t="s">
        <v>199</v>
      </c>
      <c r="B7" s="423">
        <v>83.3</v>
      </c>
      <c r="C7" s="423">
        <v>83.4</v>
      </c>
      <c r="D7" s="424">
        <v>83.4</v>
      </c>
      <c r="E7" s="163"/>
      <c r="F7" s="163"/>
    </row>
    <row r="8" spans="1:6" s="159" customFormat="1" ht="21.75" customHeight="1">
      <c r="A8" s="425" t="s">
        <v>200</v>
      </c>
      <c r="B8" s="426">
        <v>83.2</v>
      </c>
      <c r="C8" s="426">
        <v>82.9</v>
      </c>
      <c r="D8" s="427">
        <v>83.1</v>
      </c>
      <c r="E8" s="163"/>
      <c r="F8" s="163"/>
    </row>
    <row r="9" spans="1:6" s="159" customFormat="1" ht="21.75" customHeight="1">
      <c r="A9" s="428" t="s">
        <v>201</v>
      </c>
      <c r="B9" s="429">
        <v>79.2</v>
      </c>
      <c r="C9" s="429">
        <v>78.9</v>
      </c>
      <c r="D9" s="430">
        <v>79.2</v>
      </c>
      <c r="E9" s="163"/>
      <c r="F9" s="163"/>
    </row>
    <row r="10" spans="1:6" s="159" customFormat="1" ht="21.75" customHeight="1">
      <c r="A10" s="431" t="s">
        <v>202</v>
      </c>
      <c r="B10" s="432">
        <v>74.3</v>
      </c>
      <c r="C10" s="432">
        <v>74</v>
      </c>
      <c r="D10" s="433">
        <v>74.2</v>
      </c>
      <c r="E10" s="163"/>
      <c r="F10" s="163"/>
    </row>
    <row r="11" spans="1:6" s="159" customFormat="1" ht="21.75" customHeight="1">
      <c r="A11" s="434" t="s">
        <v>203</v>
      </c>
      <c r="B11" s="429">
        <v>69.3</v>
      </c>
      <c r="C11" s="429">
        <v>69</v>
      </c>
      <c r="D11" s="430">
        <v>69.3</v>
      </c>
      <c r="E11" s="163"/>
      <c r="F11" s="163"/>
    </row>
    <row r="12" spans="1:6" s="159" customFormat="1" ht="21.75" customHeight="1">
      <c r="A12" s="431" t="s">
        <v>204</v>
      </c>
      <c r="B12" s="432">
        <v>64.4</v>
      </c>
      <c r="C12" s="432">
        <v>64</v>
      </c>
      <c r="D12" s="433">
        <v>64.3</v>
      </c>
      <c r="E12" s="163"/>
      <c r="F12" s="163"/>
    </row>
    <row r="13" spans="1:6" s="159" customFormat="1" ht="21.75" customHeight="1">
      <c r="A13" s="434" t="s">
        <v>205</v>
      </c>
      <c r="B13" s="429">
        <v>59.6</v>
      </c>
      <c r="C13" s="429">
        <v>59.1</v>
      </c>
      <c r="D13" s="430">
        <v>59.4</v>
      </c>
      <c r="E13" s="163"/>
      <c r="F13" s="163"/>
    </row>
    <row r="14" spans="1:6" s="159" customFormat="1" ht="21.75" customHeight="1">
      <c r="A14" s="431" t="s">
        <v>206</v>
      </c>
      <c r="B14" s="432">
        <v>54.7</v>
      </c>
      <c r="C14" s="432">
        <v>54.2</v>
      </c>
      <c r="D14" s="433">
        <v>54.5</v>
      </c>
      <c r="E14" s="163"/>
      <c r="F14" s="163"/>
    </row>
    <row r="15" spans="1:6" s="159" customFormat="1" ht="21.75" customHeight="1">
      <c r="A15" s="434" t="s">
        <v>207</v>
      </c>
      <c r="B15" s="429">
        <v>49.7</v>
      </c>
      <c r="C15" s="429">
        <v>49.2</v>
      </c>
      <c r="D15" s="430">
        <v>49.6</v>
      </c>
      <c r="E15" s="163"/>
      <c r="F15" s="163"/>
    </row>
    <row r="16" spans="1:6" s="159" customFormat="1" ht="21.75" customHeight="1">
      <c r="A16" s="431" t="s">
        <v>208</v>
      </c>
      <c r="B16" s="432">
        <v>44.9</v>
      </c>
      <c r="C16" s="432">
        <v>44.3</v>
      </c>
      <c r="D16" s="433">
        <v>44.7</v>
      </c>
      <c r="E16" s="163"/>
      <c r="F16" s="163"/>
    </row>
    <row r="17" spans="1:6" s="159" customFormat="1" ht="21.75" customHeight="1">
      <c r="A17" s="434" t="s">
        <v>209</v>
      </c>
      <c r="B17" s="429">
        <v>40</v>
      </c>
      <c r="C17" s="429">
        <v>39.3</v>
      </c>
      <c r="D17" s="430">
        <v>39.8</v>
      </c>
      <c r="E17" s="163"/>
      <c r="F17" s="163"/>
    </row>
    <row r="18" spans="1:6" s="159" customFormat="1" ht="21.75" customHeight="1">
      <c r="A18" s="431" t="s">
        <v>210</v>
      </c>
      <c r="B18" s="432">
        <v>35.3</v>
      </c>
      <c r="C18" s="432">
        <v>34.4</v>
      </c>
      <c r="D18" s="433">
        <v>35.1</v>
      </c>
      <c r="E18" s="163"/>
      <c r="F18" s="163"/>
    </row>
    <row r="19" spans="1:6" s="159" customFormat="1" ht="21.75" customHeight="1">
      <c r="A19" s="434" t="s">
        <v>211</v>
      </c>
      <c r="B19" s="429">
        <v>30.7</v>
      </c>
      <c r="C19" s="429">
        <v>29.6</v>
      </c>
      <c r="D19" s="430">
        <v>30.4</v>
      </c>
      <c r="E19" s="163"/>
      <c r="F19" s="163"/>
    </row>
    <row r="20" spans="1:6" s="159" customFormat="1" ht="21.75" customHeight="1">
      <c r="A20" s="431" t="s">
        <v>212</v>
      </c>
      <c r="B20" s="432">
        <v>26.2</v>
      </c>
      <c r="C20" s="432">
        <v>24.9</v>
      </c>
      <c r="D20" s="433">
        <v>25.8</v>
      </c>
      <c r="E20" s="163"/>
      <c r="F20" s="163"/>
    </row>
    <row r="21" spans="1:6" s="159" customFormat="1" ht="21.75" customHeight="1">
      <c r="A21" s="434" t="s">
        <v>213</v>
      </c>
      <c r="B21" s="429">
        <v>21.9</v>
      </c>
      <c r="C21" s="429">
        <v>20.5</v>
      </c>
      <c r="D21" s="430">
        <v>21.5</v>
      </c>
      <c r="E21" s="163"/>
      <c r="F21" s="163"/>
    </row>
    <row r="22" spans="1:6" s="159" customFormat="1" ht="21.75" customHeight="1">
      <c r="A22" s="431" t="s">
        <v>214</v>
      </c>
      <c r="B22" s="432">
        <v>17.9</v>
      </c>
      <c r="C22" s="432">
        <v>16.7</v>
      </c>
      <c r="D22" s="433">
        <v>17.6</v>
      </c>
      <c r="E22" s="163"/>
      <c r="F22" s="163"/>
    </row>
    <row r="23" spans="1:6" s="159" customFormat="1" ht="21.75" customHeight="1">
      <c r="A23" s="434" t="s">
        <v>215</v>
      </c>
      <c r="B23" s="429">
        <v>15.4</v>
      </c>
      <c r="C23" s="429">
        <v>13.3</v>
      </c>
      <c r="D23" s="430">
        <v>14.7</v>
      </c>
      <c r="E23" s="163"/>
      <c r="F23" s="163"/>
    </row>
    <row r="24" spans="1:6" s="159" customFormat="1" ht="21.75" customHeight="1">
      <c r="A24" s="435" t="s">
        <v>198</v>
      </c>
      <c r="B24" s="436">
        <v>14.2</v>
      </c>
      <c r="C24" s="436">
        <v>9.9</v>
      </c>
      <c r="D24" s="437">
        <v>12.1</v>
      </c>
      <c r="E24" s="163"/>
      <c r="F24" s="163"/>
    </row>
    <row r="25" ht="3" customHeight="1"/>
    <row r="26" spans="1:4" s="421" customFormat="1" ht="27" customHeight="1">
      <c r="A26" s="605" t="s">
        <v>294</v>
      </c>
      <c r="B26" s="605"/>
      <c r="C26" s="606" t="s">
        <v>346</v>
      </c>
      <c r="D26" s="606"/>
    </row>
    <row r="27" spans="1:13" s="177" customFormat="1" ht="15" customHeight="1">
      <c r="A27" s="334" t="s">
        <v>111</v>
      </c>
      <c r="C27" s="368"/>
      <c r="D27" s="155" t="s">
        <v>144</v>
      </c>
      <c r="E27" s="368"/>
      <c r="F27" s="368"/>
      <c r="G27" s="336"/>
      <c r="H27" s="336"/>
      <c r="I27" s="336"/>
      <c r="J27" s="336"/>
      <c r="K27" s="336"/>
      <c r="L27" s="336"/>
      <c r="M27" s="336"/>
    </row>
  </sheetData>
  <sheetProtection/>
  <mergeCells count="7">
    <mergeCell ref="A1:D1"/>
    <mergeCell ref="A2:D2"/>
    <mergeCell ref="A3:D3"/>
    <mergeCell ref="A5:A6"/>
    <mergeCell ref="B5:D5"/>
    <mergeCell ref="A26:B26"/>
    <mergeCell ref="C26:D26"/>
  </mergeCells>
  <printOptions/>
  <pageMargins left="0.46" right="0.7" top="0.36" bottom="0.75" header="0.3" footer="0.3"/>
  <pageSetup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W36"/>
  <sheetViews>
    <sheetView rightToLeft="1" view="pageBreakPreview" zoomScale="75" zoomScaleSheetLayoutView="75" zoomScalePageLayoutView="0" workbookViewId="0" topLeftCell="A1">
      <selection activeCell="E25" sqref="E25"/>
    </sheetView>
  </sheetViews>
  <sheetFormatPr defaultColWidth="9.140625" defaultRowHeight="12.75"/>
  <cols>
    <col min="1" max="1" width="33.8515625" style="51" customWidth="1"/>
    <col min="2" max="4" width="22.28125" style="51" customWidth="1"/>
    <col min="5" max="5" width="34.140625" style="51" customWidth="1"/>
    <col min="6" max="23" width="9.140625" style="51" customWidth="1"/>
    <col min="24" max="16384" width="9.140625" style="2" customWidth="1"/>
  </cols>
  <sheetData>
    <row r="1" spans="1:23" s="113" customFormat="1" ht="24.75" customHeight="1">
      <c r="A1" s="103" t="s">
        <v>390</v>
      </c>
      <c r="B1" s="103"/>
      <c r="C1" s="103"/>
      <c r="D1" s="103"/>
      <c r="E1" s="10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3" customFormat="1" ht="16.5" customHeight="1">
      <c r="A2" s="592" t="s">
        <v>393</v>
      </c>
      <c r="B2" s="592"/>
      <c r="C2" s="592"/>
      <c r="D2" s="592"/>
      <c r="E2" s="59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48" customFormat="1" ht="24.75" customHeight="1">
      <c r="A3" s="144" t="s">
        <v>292</v>
      </c>
      <c r="B3" s="144"/>
      <c r="C3" s="144"/>
      <c r="D3" s="144"/>
      <c r="E3" s="144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6" customHeight="1"/>
    <row r="5" spans="1:23" s="245" customFormat="1" ht="24.75" customHeight="1">
      <c r="A5" s="353" t="s">
        <v>255</v>
      </c>
      <c r="B5" s="195"/>
      <c r="C5" s="195"/>
      <c r="D5" s="354"/>
      <c r="E5" s="354" t="s">
        <v>237</v>
      </c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</row>
    <row r="6" spans="1:5" ht="40.5" customHeight="1">
      <c r="A6" s="355" t="s">
        <v>170</v>
      </c>
      <c r="B6" s="533" t="s">
        <v>247</v>
      </c>
      <c r="C6" s="533" t="s">
        <v>352</v>
      </c>
      <c r="D6" s="533" t="s">
        <v>124</v>
      </c>
      <c r="E6" s="356" t="s">
        <v>171</v>
      </c>
    </row>
    <row r="7" spans="1:23" s="5" customFormat="1" ht="30" customHeight="1">
      <c r="A7" s="357" t="s">
        <v>169</v>
      </c>
      <c r="B7" s="534">
        <v>5</v>
      </c>
      <c r="C7" s="534">
        <v>3</v>
      </c>
      <c r="D7" s="535">
        <v>4</v>
      </c>
      <c r="E7" s="358" t="s">
        <v>66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5" customFormat="1" ht="30" customHeight="1">
      <c r="A8" s="359" t="s">
        <v>67</v>
      </c>
      <c r="B8" s="536">
        <v>86</v>
      </c>
      <c r="C8" s="536">
        <v>32</v>
      </c>
      <c r="D8" s="537">
        <v>43</v>
      </c>
      <c r="E8" s="360" t="s">
        <v>67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5" customFormat="1" ht="30" customHeight="1">
      <c r="A9" s="361" t="s">
        <v>68</v>
      </c>
      <c r="B9" s="538">
        <v>182</v>
      </c>
      <c r="C9" s="538">
        <v>62</v>
      </c>
      <c r="D9" s="535">
        <v>76</v>
      </c>
      <c r="E9" s="362" t="s">
        <v>68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" customFormat="1" ht="30" customHeight="1">
      <c r="A10" s="359" t="s">
        <v>69</v>
      </c>
      <c r="B10" s="536">
        <v>198</v>
      </c>
      <c r="C10" s="536">
        <v>77</v>
      </c>
      <c r="D10" s="537">
        <v>88</v>
      </c>
      <c r="E10" s="360" t="s">
        <v>69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30" customHeight="1">
      <c r="A11" s="363" t="s">
        <v>70</v>
      </c>
      <c r="B11" s="538">
        <v>160</v>
      </c>
      <c r="C11" s="538">
        <v>47</v>
      </c>
      <c r="D11" s="535">
        <v>56</v>
      </c>
      <c r="E11" s="358" t="s">
        <v>70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30" customHeight="1">
      <c r="A12" s="359" t="s">
        <v>71</v>
      </c>
      <c r="B12" s="536">
        <v>43</v>
      </c>
      <c r="C12" s="536">
        <v>15</v>
      </c>
      <c r="D12" s="537">
        <v>18</v>
      </c>
      <c r="E12" s="360" t="s">
        <v>71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30" customHeight="1">
      <c r="A13" s="364" t="s">
        <v>72</v>
      </c>
      <c r="B13" s="539">
        <v>3</v>
      </c>
      <c r="C13" s="539">
        <v>2</v>
      </c>
      <c r="D13" s="540">
        <v>2</v>
      </c>
      <c r="E13" s="365" t="s">
        <v>72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30" customHeight="1">
      <c r="A14" s="564" t="s">
        <v>391</v>
      </c>
      <c r="B14" s="541">
        <v>3.4</v>
      </c>
      <c r="C14" s="541">
        <v>1.2</v>
      </c>
      <c r="D14" s="542">
        <v>1.5</v>
      </c>
      <c r="E14" s="565" t="s">
        <v>392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30" customHeight="1">
      <c r="A15" s="366" t="s">
        <v>226</v>
      </c>
      <c r="B15" s="543">
        <v>111</v>
      </c>
      <c r="C15" s="544">
        <v>48.2</v>
      </c>
      <c r="D15" s="545">
        <v>56.4</v>
      </c>
      <c r="E15" s="367" t="s">
        <v>241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2:23" s="338" customFormat="1" ht="7.5" customHeight="1">
      <c r="B16" s="22"/>
      <c r="C16" s="22"/>
      <c r="D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" s="177" customFormat="1" ht="0.75" customHeight="1">
      <c r="A17" s="176"/>
      <c r="B17" s="176"/>
      <c r="C17" s="176"/>
    </row>
    <row r="18" spans="1:5" s="177" customFormat="1" ht="15" customHeight="1">
      <c r="A18" s="176" t="s">
        <v>297</v>
      </c>
      <c r="B18" s="176"/>
      <c r="C18" s="176"/>
      <c r="E18" s="368" t="s">
        <v>298</v>
      </c>
    </row>
    <row r="19" spans="1:5" s="177" customFormat="1" ht="15.75" customHeight="1">
      <c r="A19" s="176" t="s">
        <v>354</v>
      </c>
      <c r="E19" s="178" t="s">
        <v>355</v>
      </c>
    </row>
    <row r="21" spans="2:4" ht="12.75">
      <c r="B21" s="369"/>
      <c r="C21" s="369"/>
      <c r="D21" s="369"/>
    </row>
    <row r="22" spans="2:4" ht="12.75">
      <c r="B22" s="369"/>
      <c r="C22" s="369"/>
      <c r="D22" s="369"/>
    </row>
    <row r="23" spans="2:4" ht="12.75">
      <c r="B23" s="369"/>
      <c r="C23" s="369"/>
      <c r="D23" s="369"/>
    </row>
    <row r="24" spans="2:4" ht="12.75">
      <c r="B24" s="369"/>
      <c r="C24" s="369"/>
      <c r="D24" s="369"/>
    </row>
    <row r="25" spans="2:4" ht="12.75">
      <c r="B25" s="369"/>
      <c r="C25" s="369"/>
      <c r="D25" s="369"/>
    </row>
    <row r="26" spans="2:4" ht="12.75">
      <c r="B26" s="369"/>
      <c r="C26" s="369"/>
      <c r="D26" s="369"/>
    </row>
    <row r="27" spans="2:4" ht="12.75">
      <c r="B27" s="369"/>
      <c r="C27" s="369"/>
      <c r="D27" s="369"/>
    </row>
    <row r="29" spans="2:4" ht="12.75">
      <c r="B29" s="369"/>
      <c r="C29" s="369"/>
      <c r="D29" s="369"/>
    </row>
    <row r="30" spans="2:4" ht="12.75">
      <c r="B30" s="369"/>
      <c r="C30" s="369"/>
      <c r="D30" s="369"/>
    </row>
    <row r="31" spans="2:4" ht="12.75">
      <c r="B31" s="369"/>
      <c r="C31" s="369"/>
      <c r="D31" s="369"/>
    </row>
    <row r="32" spans="2:4" ht="12.75">
      <c r="B32" s="369"/>
      <c r="C32" s="369"/>
      <c r="D32" s="369"/>
    </row>
    <row r="33" spans="2:4" ht="12.75">
      <c r="B33" s="369"/>
      <c r="C33" s="369"/>
      <c r="D33" s="369"/>
    </row>
    <row r="34" spans="2:4" ht="12.75">
      <c r="B34" s="369"/>
      <c r="C34" s="369"/>
      <c r="D34" s="369"/>
    </row>
    <row r="35" spans="2:4" ht="12.75">
      <c r="B35" s="369"/>
      <c r="C35" s="369"/>
      <c r="D35" s="369"/>
    </row>
    <row r="36" spans="2:4" ht="12.75">
      <c r="B36" s="369"/>
      <c r="C36" s="369"/>
      <c r="D36" s="369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20"/>
  <sheetViews>
    <sheetView rightToLeft="1" view="pageBreakPreview" zoomScale="115" zoomScaleNormal="75" zoomScaleSheetLayoutView="115" zoomScalePageLayoutView="0" workbookViewId="0" topLeftCell="A1">
      <selection activeCell="F6" sqref="F6"/>
    </sheetView>
  </sheetViews>
  <sheetFormatPr defaultColWidth="9.140625" defaultRowHeight="12.75"/>
  <cols>
    <col min="1" max="1" width="22.7109375" style="214" customWidth="1"/>
    <col min="2" max="4" width="22.57421875" style="214" customWidth="1"/>
    <col min="5" max="5" width="41.8515625" style="214" customWidth="1"/>
    <col min="6" max="23" width="9.140625" style="214" customWidth="1"/>
    <col min="24" max="16384" width="9.140625" style="213" customWidth="1"/>
  </cols>
  <sheetData>
    <row r="1" ht="30" customHeight="1"/>
    <row r="2" spans="1:23" s="226" customFormat="1" ht="19.5" customHeight="1">
      <c r="A2" s="225" t="s">
        <v>167</v>
      </c>
      <c r="B2" s="225"/>
      <c r="C2" s="225"/>
      <c r="D2" s="225"/>
      <c r="E2" s="225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3" s="226" customFormat="1" ht="22.5" customHeight="1">
      <c r="A3" s="607" t="s">
        <v>353</v>
      </c>
      <c r="B3" s="607"/>
      <c r="C3" s="607"/>
      <c r="D3" s="607"/>
      <c r="E3" s="607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s="370" customFormat="1" ht="12.75" customHeight="1">
      <c r="A4" s="225" t="s">
        <v>291</v>
      </c>
      <c r="B4" s="225"/>
      <c r="C4" s="225"/>
      <c r="D4" s="225"/>
      <c r="E4" s="225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</row>
    <row r="5" spans="1:5" ht="15.75" customHeight="1" hidden="1">
      <c r="A5" s="223"/>
      <c r="B5" s="223"/>
      <c r="C5" s="223"/>
      <c r="D5" s="223"/>
      <c r="E5" s="223"/>
    </row>
    <row r="6" spans="1:7" ht="24.75" customHeight="1">
      <c r="A6" s="227" t="s">
        <v>256</v>
      </c>
      <c r="F6" s="215"/>
      <c r="G6" s="215"/>
    </row>
    <row r="7" spans="1:7" ht="28.5" customHeight="1">
      <c r="A7" s="371" t="s">
        <v>18</v>
      </c>
      <c r="B7" s="372">
        <v>2012</v>
      </c>
      <c r="C7" s="372">
        <v>2013</v>
      </c>
      <c r="D7" s="372">
        <v>2014</v>
      </c>
      <c r="E7" s="373" t="s">
        <v>10</v>
      </c>
      <c r="F7" s="215"/>
      <c r="G7" s="215"/>
    </row>
    <row r="8" spans="1:23" s="221" customFormat="1" ht="30.75" customHeight="1">
      <c r="A8" s="374" t="s">
        <v>43</v>
      </c>
      <c r="B8" s="546"/>
      <c r="C8" s="546"/>
      <c r="D8" s="546"/>
      <c r="E8" s="375" t="s">
        <v>42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</row>
    <row r="9" spans="1:23" s="220" customFormat="1" ht="36" customHeight="1">
      <c r="A9" s="376" t="s">
        <v>262</v>
      </c>
      <c r="B9" s="547">
        <v>1041</v>
      </c>
      <c r="C9" s="547">
        <v>1111</v>
      </c>
      <c r="D9" s="547">
        <v>1158</v>
      </c>
      <c r="E9" s="377" t="s">
        <v>261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</row>
    <row r="10" spans="1:23" s="220" customFormat="1" ht="36" customHeight="1">
      <c r="A10" s="378" t="s">
        <v>260</v>
      </c>
      <c r="B10" s="548">
        <v>661</v>
      </c>
      <c r="C10" s="548">
        <v>790</v>
      </c>
      <c r="D10" s="548">
        <v>818</v>
      </c>
      <c r="E10" s="379" t="s">
        <v>357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23" s="220" customFormat="1" ht="36" customHeight="1">
      <c r="A11" s="376" t="s">
        <v>259</v>
      </c>
      <c r="B11" s="547">
        <v>2498</v>
      </c>
      <c r="C11" s="547">
        <v>2886</v>
      </c>
      <c r="D11" s="547">
        <v>3114</v>
      </c>
      <c r="E11" s="377" t="s">
        <v>356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</row>
    <row r="12" spans="1:23" s="218" customFormat="1" ht="30" customHeight="1">
      <c r="A12" s="380" t="s">
        <v>3</v>
      </c>
      <c r="B12" s="549">
        <f>SUM(B9:B11)</f>
        <v>4200</v>
      </c>
      <c r="C12" s="549">
        <f>SUM(C9:C11)</f>
        <v>4787</v>
      </c>
      <c r="D12" s="549">
        <f>SUM(D9:D11)</f>
        <v>5090</v>
      </c>
      <c r="E12" s="381" t="s">
        <v>4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</row>
    <row r="13" spans="1:23" s="221" customFormat="1" ht="36" customHeight="1">
      <c r="A13" s="376" t="s">
        <v>166</v>
      </c>
      <c r="B13" s="547"/>
      <c r="C13" s="547"/>
      <c r="D13" s="547"/>
      <c r="E13" s="377" t="s">
        <v>44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</row>
    <row r="14" spans="1:23" s="220" customFormat="1" ht="36" customHeight="1">
      <c r="A14" s="382" t="s">
        <v>262</v>
      </c>
      <c r="B14" s="548">
        <v>377</v>
      </c>
      <c r="C14" s="548">
        <v>355</v>
      </c>
      <c r="D14" s="548">
        <v>493</v>
      </c>
      <c r="E14" s="379" t="s">
        <v>261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</row>
    <row r="15" spans="1:23" s="220" customFormat="1" ht="36" customHeight="1">
      <c r="A15" s="383" t="s">
        <v>260</v>
      </c>
      <c r="B15" s="547">
        <v>164</v>
      </c>
      <c r="C15" s="547">
        <v>181</v>
      </c>
      <c r="D15" s="547">
        <v>256</v>
      </c>
      <c r="E15" s="377" t="s">
        <v>357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</row>
    <row r="16" spans="1:23" s="220" customFormat="1" ht="36" customHeight="1">
      <c r="A16" s="382" t="s">
        <v>259</v>
      </c>
      <c r="B16" s="548">
        <v>584</v>
      </c>
      <c r="C16" s="548">
        <v>719</v>
      </c>
      <c r="D16" s="548">
        <v>934</v>
      </c>
      <c r="E16" s="379" t="s">
        <v>358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</row>
    <row r="17" spans="1:23" s="218" customFormat="1" ht="29.25" customHeight="1">
      <c r="A17" s="384" t="s">
        <v>3</v>
      </c>
      <c r="B17" s="385">
        <f>SUM(B14:B16)</f>
        <v>1125</v>
      </c>
      <c r="C17" s="385">
        <f>SUM(C14:C16)</f>
        <v>1255</v>
      </c>
      <c r="D17" s="385">
        <f>SUM(D14:D16)</f>
        <v>1683</v>
      </c>
      <c r="E17" s="386" t="s">
        <v>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</row>
    <row r="18" spans="1:23" s="217" customFormat="1" ht="7.5" customHeight="1">
      <c r="A18" s="216"/>
      <c r="B18" s="216"/>
      <c r="C18" s="216"/>
      <c r="D18" s="216"/>
      <c r="E18" s="216"/>
      <c r="F18" s="215"/>
      <c r="G18" s="215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</row>
    <row r="19" spans="1:23" s="246" customFormat="1" ht="15" customHeight="1">
      <c r="A19" s="286" t="s">
        <v>359</v>
      </c>
      <c r="B19" s="387"/>
      <c r="C19" s="387"/>
      <c r="D19" s="387"/>
      <c r="E19" s="287" t="s">
        <v>360</v>
      </c>
      <c r="F19" s="388"/>
      <c r="G19" s="388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</row>
    <row r="20" spans="1:23" s="246" customFormat="1" ht="15" customHeight="1">
      <c r="A20" s="390" t="s">
        <v>109</v>
      </c>
      <c r="B20" s="389"/>
      <c r="C20" s="391"/>
      <c r="D20" s="391"/>
      <c r="E20" s="391" t="s">
        <v>110</v>
      </c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W20"/>
  <sheetViews>
    <sheetView rightToLeft="1" view="pageBreakPreview" zoomScaleNormal="7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36.28125" style="19" customWidth="1"/>
    <col min="2" max="4" width="21.00390625" style="19" customWidth="1"/>
    <col min="5" max="5" width="36.00390625" style="19" customWidth="1"/>
    <col min="6" max="23" width="9.140625" style="19" customWidth="1"/>
  </cols>
  <sheetData>
    <row r="1" spans="1:23" s="146" customFormat="1" ht="24.75" customHeight="1">
      <c r="A1" s="103" t="s">
        <v>39</v>
      </c>
      <c r="B1" s="103"/>
      <c r="C1" s="103"/>
      <c r="D1" s="103"/>
      <c r="E1" s="103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s="146" customFormat="1" ht="16.5" customHeight="1">
      <c r="A2" s="592" t="s">
        <v>190</v>
      </c>
      <c r="B2" s="592"/>
      <c r="C2" s="592"/>
      <c r="D2" s="592"/>
      <c r="E2" s="592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s="147" customFormat="1" ht="18.75" customHeight="1">
      <c r="A3" s="103" t="s">
        <v>291</v>
      </c>
      <c r="B3" s="103"/>
      <c r="C3" s="103"/>
      <c r="D3" s="103"/>
      <c r="E3" s="103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ht="16.5" customHeight="1"/>
    <row r="5" spans="1:5" ht="24.75" customHeight="1">
      <c r="A5" s="195" t="s">
        <v>257</v>
      </c>
      <c r="E5" s="82"/>
    </row>
    <row r="6" spans="1:5" ht="30" customHeight="1">
      <c r="A6" s="118" t="s">
        <v>155</v>
      </c>
      <c r="B6" s="337">
        <v>2012</v>
      </c>
      <c r="C6" s="337">
        <v>2013</v>
      </c>
      <c r="D6" s="337">
        <v>2014</v>
      </c>
      <c r="E6" s="117" t="s">
        <v>367</v>
      </c>
    </row>
    <row r="7" spans="1:23" s="6" customFormat="1" ht="27" customHeight="1">
      <c r="A7" s="196" t="s">
        <v>216</v>
      </c>
      <c r="B7" s="392">
        <v>13.5</v>
      </c>
      <c r="C7" s="392">
        <v>13.4</v>
      </c>
      <c r="D7" s="392">
        <v>12.9</v>
      </c>
      <c r="E7" s="197" t="s">
        <v>220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6" customFormat="1" ht="27" customHeight="1">
      <c r="A8" s="198" t="s">
        <v>364</v>
      </c>
      <c r="B8" s="393">
        <v>8.9</v>
      </c>
      <c r="C8" s="393">
        <v>9.1</v>
      </c>
      <c r="D8" s="393">
        <v>9.4</v>
      </c>
      <c r="E8" s="199" t="s">
        <v>361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6" customFormat="1" ht="27" customHeight="1">
      <c r="A9" s="200" t="s">
        <v>363</v>
      </c>
      <c r="B9" s="394">
        <v>28.5</v>
      </c>
      <c r="C9" s="394">
        <v>26.9</v>
      </c>
      <c r="D9" s="394">
        <v>21.2</v>
      </c>
      <c r="E9" s="201" t="s">
        <v>362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27" customHeight="1">
      <c r="A10" s="202" t="s">
        <v>217</v>
      </c>
      <c r="B10" s="395">
        <v>1</v>
      </c>
      <c r="C10" s="395">
        <v>1.1</v>
      </c>
      <c r="D10" s="395">
        <v>1</v>
      </c>
      <c r="E10" s="203" t="s">
        <v>221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6" customFormat="1" ht="27" customHeight="1">
      <c r="A11" s="200" t="s">
        <v>364</v>
      </c>
      <c r="B11" s="394">
        <v>1</v>
      </c>
      <c r="C11" s="394">
        <v>1</v>
      </c>
      <c r="D11" s="394">
        <v>1.1</v>
      </c>
      <c r="E11" s="201" t="s">
        <v>365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6" customFormat="1" ht="27" customHeight="1">
      <c r="A12" s="198" t="s">
        <v>363</v>
      </c>
      <c r="B12" s="393">
        <v>1.2</v>
      </c>
      <c r="C12" s="393">
        <v>1.3</v>
      </c>
      <c r="D12" s="393">
        <v>1</v>
      </c>
      <c r="E12" s="199" t="s">
        <v>366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6" customFormat="1" ht="27" customHeight="1">
      <c r="A13" s="396" t="s">
        <v>368</v>
      </c>
      <c r="B13" s="392">
        <v>1.3</v>
      </c>
      <c r="C13" s="392">
        <v>1.2</v>
      </c>
      <c r="D13" s="392">
        <v>1.2</v>
      </c>
      <c r="E13" s="397" t="s">
        <v>369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6" customFormat="1" ht="27" customHeight="1">
      <c r="A14" s="398" t="s">
        <v>173</v>
      </c>
      <c r="B14" s="395">
        <v>5.1</v>
      </c>
      <c r="C14" s="395">
        <v>6.2</v>
      </c>
      <c r="D14" s="395">
        <v>6.2</v>
      </c>
      <c r="E14" s="399" t="s">
        <v>175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6" customFormat="1" ht="27" customHeight="1">
      <c r="A15" s="396" t="s">
        <v>174</v>
      </c>
      <c r="B15" s="392">
        <v>3.4</v>
      </c>
      <c r="C15" s="392">
        <v>4.1</v>
      </c>
      <c r="D15" s="392">
        <v>3.7</v>
      </c>
      <c r="E15" s="397" t="s">
        <v>176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6" customFormat="1" ht="27" customHeight="1">
      <c r="A16" s="400" t="s">
        <v>218</v>
      </c>
      <c r="B16" s="395">
        <v>2</v>
      </c>
      <c r="C16" s="395">
        <v>2.2</v>
      </c>
      <c r="D16" s="395">
        <v>2.2</v>
      </c>
      <c r="E16" s="399" t="s">
        <v>222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6" customFormat="1" ht="27" customHeight="1">
      <c r="A17" s="401" t="s">
        <v>219</v>
      </c>
      <c r="B17" s="402">
        <v>0.5</v>
      </c>
      <c r="C17" s="402">
        <v>0.6</v>
      </c>
      <c r="D17" s="402">
        <v>0.7</v>
      </c>
      <c r="E17" s="403" t="s">
        <v>223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6" customFormat="1" ht="3" customHeight="1">
      <c r="A18" s="84"/>
      <c r="B18" s="85"/>
      <c r="C18" s="85"/>
      <c r="D18" s="85"/>
      <c r="E18" s="8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440" customFormat="1" ht="15" customHeight="1">
      <c r="A19" s="438" t="s">
        <v>371</v>
      </c>
      <c r="B19" s="271"/>
      <c r="C19" s="439"/>
      <c r="D19" s="439"/>
      <c r="E19" s="439" t="s">
        <v>370</v>
      </c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</row>
    <row r="20" spans="1:23" s="440" customFormat="1" ht="15" customHeight="1">
      <c r="A20" s="176" t="s">
        <v>112</v>
      </c>
      <c r="B20" s="441"/>
      <c r="C20" s="441"/>
      <c r="D20" s="441"/>
      <c r="E20" s="442" t="s">
        <v>142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X171"/>
  <sheetViews>
    <sheetView zoomScale="130" zoomScaleNormal="130" zoomScalePageLayoutView="0" workbookViewId="0" topLeftCell="A42">
      <selection activeCell="A54" sqref="A54"/>
    </sheetView>
  </sheetViews>
  <sheetFormatPr defaultColWidth="9.140625" defaultRowHeight="12.75"/>
  <cols>
    <col min="1" max="1" width="20.7109375" style="27" bestFit="1" customWidth="1"/>
    <col min="2" max="3" width="9.140625" style="27" customWidth="1"/>
    <col min="4" max="4" width="14.28125" style="27" bestFit="1" customWidth="1"/>
    <col min="5" max="5" width="9.7109375" style="27" customWidth="1"/>
    <col min="6" max="10" width="9.140625" style="27" customWidth="1"/>
    <col min="11" max="13" width="9.28125" style="27" bestFit="1" customWidth="1"/>
    <col min="14" max="16" width="9.140625" style="27" customWidth="1"/>
    <col min="17" max="17" width="9.421875" style="27" bestFit="1" customWidth="1"/>
    <col min="18" max="23" width="9.140625" style="27" customWidth="1"/>
    <col min="24" max="16384" width="9.140625" style="9" customWidth="1"/>
  </cols>
  <sheetData>
    <row r="1" spans="2:7" ht="16.5" customHeight="1">
      <c r="B1" s="29"/>
      <c r="C1" s="29"/>
      <c r="D1" s="35" t="s">
        <v>23</v>
      </c>
      <c r="F1" s="29"/>
      <c r="G1" s="29"/>
    </row>
    <row r="2" spans="1:18" ht="16.5" customHeight="1">
      <c r="A2" s="66">
        <v>2005</v>
      </c>
      <c r="B2" s="67" t="s">
        <v>79</v>
      </c>
      <c r="C2" s="67" t="s">
        <v>92</v>
      </c>
      <c r="D2" s="67" t="s">
        <v>93</v>
      </c>
      <c r="E2" s="67" t="s">
        <v>80</v>
      </c>
      <c r="F2" s="67" t="s">
        <v>81</v>
      </c>
      <c r="G2" s="67" t="s">
        <v>82</v>
      </c>
      <c r="H2" s="67" t="s">
        <v>83</v>
      </c>
      <c r="I2" s="67" t="s">
        <v>101</v>
      </c>
      <c r="J2" s="67" t="s">
        <v>85</v>
      </c>
      <c r="K2" s="67" t="s">
        <v>86</v>
      </c>
      <c r="L2" s="67" t="s">
        <v>87</v>
      </c>
      <c r="M2" s="67" t="s">
        <v>88</v>
      </c>
      <c r="N2" s="67" t="s">
        <v>89</v>
      </c>
      <c r="O2" s="67" t="s">
        <v>90</v>
      </c>
      <c r="P2" s="67" t="s">
        <v>91</v>
      </c>
      <c r="Q2" s="67" t="s">
        <v>95</v>
      </c>
      <c r="R2" s="67"/>
    </row>
    <row r="3" spans="1:18" ht="16.5" customHeight="1">
      <c r="A3" s="27" t="s">
        <v>105</v>
      </c>
      <c r="B3" s="30" t="e">
        <f>#N/A</f>
        <v>#N/A</v>
      </c>
      <c r="C3" s="30" t="e">
        <f>#N/A</f>
        <v>#N/A</v>
      </c>
      <c r="D3" s="30" t="e">
        <f>#N/A</f>
        <v>#N/A</v>
      </c>
      <c r="E3" s="30" t="e">
        <f>#N/A</f>
        <v>#N/A</v>
      </c>
      <c r="F3" s="30" t="e">
        <f>#N/A</f>
        <v>#N/A</v>
      </c>
      <c r="G3" s="30" t="e">
        <f>#N/A</f>
        <v>#N/A</v>
      </c>
      <c r="H3" s="30" t="e">
        <f>#N/A</f>
        <v>#N/A</v>
      </c>
      <c r="I3" s="30" t="e">
        <f>#N/A</f>
        <v>#N/A</v>
      </c>
      <c r="J3" s="30" t="e">
        <f>#N/A</f>
        <v>#N/A</v>
      </c>
      <c r="K3" s="30" t="e">
        <f>#N/A</f>
        <v>#N/A</v>
      </c>
      <c r="L3" s="30" t="e">
        <f>#N/A</f>
        <v>#N/A</v>
      </c>
      <c r="M3" s="30" t="e">
        <f>#N/A</f>
        <v>#N/A</v>
      </c>
      <c r="N3" s="30" t="e">
        <f>#N/A</f>
        <v>#N/A</v>
      </c>
      <c r="O3" s="30" t="e">
        <f>#N/A</f>
        <v>#N/A</v>
      </c>
      <c r="P3" s="30" t="e">
        <f>#N/A</f>
        <v>#N/A</v>
      </c>
      <c r="Q3" s="30">
        <f>Q124/1000</f>
        <v>-0.747</v>
      </c>
      <c r="R3" s="68"/>
    </row>
    <row r="4" spans="1:18" ht="16.5" customHeight="1">
      <c r="A4" s="27" t="s">
        <v>145</v>
      </c>
      <c r="B4" s="30" t="e">
        <f>#N/A</f>
        <v>#N/A</v>
      </c>
      <c r="C4" s="30" t="e">
        <f>#N/A</f>
        <v>#N/A</v>
      </c>
      <c r="D4" s="30" t="e">
        <f>#N/A</f>
        <v>#N/A</v>
      </c>
      <c r="E4" s="30" t="e">
        <f>#N/A</f>
        <v>#N/A</v>
      </c>
      <c r="F4" s="30" t="e">
        <f>#N/A</f>
        <v>#N/A</v>
      </c>
      <c r="G4" s="30" t="e">
        <f>#N/A</f>
        <v>#N/A</v>
      </c>
      <c r="H4" s="30" t="e">
        <f>#N/A</f>
        <v>#N/A</v>
      </c>
      <c r="I4" s="30" t="e">
        <f>#N/A</f>
        <v>#N/A</v>
      </c>
      <c r="J4" s="30" t="e">
        <f>#N/A</f>
        <v>#N/A</v>
      </c>
      <c r="K4" s="30" t="e">
        <f>#N/A</f>
        <v>#N/A</v>
      </c>
      <c r="L4" s="30" t="e">
        <f>#N/A</f>
        <v>#N/A</v>
      </c>
      <c r="M4" s="30" t="e">
        <f>#N/A</f>
        <v>#N/A</v>
      </c>
      <c r="N4" s="30" t="e">
        <f>#N/A</f>
        <v>#N/A</v>
      </c>
      <c r="O4" s="30" t="e">
        <f>#N/A</f>
        <v>#N/A</v>
      </c>
      <c r="P4" s="30" t="e">
        <f>#N/A</f>
        <v>#N/A</v>
      </c>
      <c r="Q4" s="30">
        <f>Q125/1000</f>
        <v>0.615</v>
      </c>
      <c r="R4" s="68"/>
    </row>
    <row r="5" ht="16.5" customHeight="1"/>
    <row r="6" ht="16.5" customHeight="1"/>
    <row r="7" spans="1:17" ht="16.5" customHeight="1">
      <c r="A7" s="66">
        <v>2000</v>
      </c>
      <c r="B7" s="67" t="s">
        <v>79</v>
      </c>
      <c r="C7" s="67" t="s">
        <v>92</v>
      </c>
      <c r="D7" s="67" t="s">
        <v>93</v>
      </c>
      <c r="E7" s="67" t="s">
        <v>80</v>
      </c>
      <c r="F7" s="67" t="s">
        <v>81</v>
      </c>
      <c r="G7" s="67" t="s">
        <v>82</v>
      </c>
      <c r="H7" s="67" t="s">
        <v>83</v>
      </c>
      <c r="I7" s="67" t="s">
        <v>101</v>
      </c>
      <c r="J7" s="67" t="s">
        <v>85</v>
      </c>
      <c r="K7" s="67" t="s">
        <v>86</v>
      </c>
      <c r="L7" s="67" t="s">
        <v>87</v>
      </c>
      <c r="M7" s="67" t="s">
        <v>88</v>
      </c>
      <c r="N7" s="67" t="s">
        <v>89</v>
      </c>
      <c r="O7" s="67" t="s">
        <v>90</v>
      </c>
      <c r="P7" s="67" t="s">
        <v>91</v>
      </c>
      <c r="Q7" s="67" t="s">
        <v>95</v>
      </c>
    </row>
    <row r="8" spans="1:17" ht="16.5" customHeight="1">
      <c r="A8" s="27" t="s">
        <v>105</v>
      </c>
      <c r="B8" s="30" t="e">
        <f>#N/A</f>
        <v>#N/A</v>
      </c>
      <c r="C8" s="30" t="e">
        <f>#N/A</f>
        <v>#N/A</v>
      </c>
      <c r="D8" s="30" t="e">
        <f>#N/A</f>
        <v>#N/A</v>
      </c>
      <c r="E8" s="30" t="e">
        <f>#N/A</f>
        <v>#N/A</v>
      </c>
      <c r="F8" s="30" t="e">
        <f>#N/A</f>
        <v>#N/A</v>
      </c>
      <c r="G8" s="30" t="e">
        <f>#N/A</f>
        <v>#N/A</v>
      </c>
      <c r="H8" s="30" t="e">
        <f>#N/A</f>
        <v>#N/A</v>
      </c>
      <c r="I8" s="30" t="e">
        <f>#N/A</f>
        <v>#N/A</v>
      </c>
      <c r="J8" s="30" t="e">
        <f>#N/A</f>
        <v>#N/A</v>
      </c>
      <c r="K8" s="30" t="e">
        <f>#N/A</f>
        <v>#N/A</v>
      </c>
      <c r="L8" s="30" t="e">
        <f>#N/A</f>
        <v>#N/A</v>
      </c>
      <c r="M8" s="30" t="e">
        <f>#N/A</f>
        <v>#N/A</v>
      </c>
      <c r="N8" s="30" t="e">
        <f>#N/A</f>
        <v>#N/A</v>
      </c>
      <c r="O8" s="30" t="e">
        <f>#N/A</f>
        <v>#N/A</v>
      </c>
      <c r="P8" s="30" t="e">
        <f>#N/A</f>
        <v>#N/A</v>
      </c>
      <c r="Q8" s="30">
        <f>Q129/1000</f>
        <v>-0.849</v>
      </c>
    </row>
    <row r="9" spans="1:17" ht="16.5" customHeight="1">
      <c r="A9" s="27" t="s">
        <v>145</v>
      </c>
      <c r="B9" s="30" t="e">
        <f>#N/A</f>
        <v>#N/A</v>
      </c>
      <c r="C9" s="30" t="e">
        <f>#N/A</f>
        <v>#N/A</v>
      </c>
      <c r="D9" s="30" t="e">
        <f>#N/A</f>
        <v>#N/A</v>
      </c>
      <c r="E9" s="30" t="e">
        <f>#N/A</f>
        <v>#N/A</v>
      </c>
      <c r="F9" s="30" t="e">
        <f>#N/A</f>
        <v>#N/A</v>
      </c>
      <c r="G9" s="30" t="e">
        <f>#N/A</f>
        <v>#N/A</v>
      </c>
      <c r="H9" s="30" t="e">
        <f>#N/A</f>
        <v>#N/A</v>
      </c>
      <c r="I9" s="30" t="e">
        <f>#N/A</f>
        <v>#N/A</v>
      </c>
      <c r="J9" s="30" t="e">
        <f>#N/A</f>
        <v>#N/A</v>
      </c>
      <c r="K9" s="30" t="e">
        <f>#N/A</f>
        <v>#N/A</v>
      </c>
      <c r="L9" s="30" t="e">
        <f>#N/A</f>
        <v>#N/A</v>
      </c>
      <c r="M9" s="30" t="e">
        <f>#N/A</f>
        <v>#N/A</v>
      </c>
      <c r="N9" s="30" t="e">
        <f>#N/A</f>
        <v>#N/A</v>
      </c>
      <c r="O9" s="30" t="e">
        <f>#N/A</f>
        <v>#N/A</v>
      </c>
      <c r="P9" s="30" t="e">
        <f>#N/A</f>
        <v>#N/A</v>
      </c>
      <c r="Q9" s="30">
        <f>Q130/1000</f>
        <v>0.652</v>
      </c>
    </row>
    <row r="10" spans="2:15" ht="16.5" customHeight="1" thickBo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7" ht="21" customHeight="1">
      <c r="A11" s="32">
        <v>2011</v>
      </c>
      <c r="B11" s="69" t="s">
        <v>128</v>
      </c>
      <c r="C11" s="71" t="s">
        <v>92</v>
      </c>
      <c r="D11" s="72" t="s">
        <v>93</v>
      </c>
      <c r="E11" s="69" t="s">
        <v>129</v>
      </c>
      <c r="F11" s="69" t="s">
        <v>130</v>
      </c>
      <c r="G11" s="69" t="s">
        <v>131</v>
      </c>
      <c r="H11" s="69" t="s">
        <v>132</v>
      </c>
      <c r="I11" s="69" t="s">
        <v>133</v>
      </c>
      <c r="J11" s="69" t="s">
        <v>134</v>
      </c>
      <c r="K11" s="69" t="s">
        <v>135</v>
      </c>
      <c r="L11" s="69" t="s">
        <v>136</v>
      </c>
      <c r="M11" s="69" t="s">
        <v>137</v>
      </c>
      <c r="N11" s="69" t="s">
        <v>138</v>
      </c>
      <c r="O11" s="69" t="s">
        <v>139</v>
      </c>
      <c r="P11" s="69" t="s">
        <v>140</v>
      </c>
      <c r="Q11" s="69" t="s">
        <v>95</v>
      </c>
    </row>
    <row r="12" spans="1:17" ht="12.75">
      <c r="A12" s="27" t="s">
        <v>105</v>
      </c>
      <c r="B12" s="30">
        <v>40244</v>
      </c>
      <c r="C12" s="30">
        <v>42557</v>
      </c>
      <c r="D12" s="30">
        <v>42046</v>
      </c>
      <c r="E12" s="30">
        <v>39207</v>
      </c>
      <c r="F12" s="30">
        <v>146810</v>
      </c>
      <c r="G12" s="30">
        <v>319029</v>
      </c>
      <c r="H12" s="30">
        <v>324326</v>
      </c>
      <c r="I12" s="30">
        <v>249104</v>
      </c>
      <c r="J12" s="30">
        <v>152553</v>
      </c>
      <c r="K12" s="30">
        <v>89973</v>
      </c>
      <c r="L12" s="30">
        <v>53040</v>
      </c>
      <c r="M12" s="30">
        <v>23187</v>
      </c>
      <c r="N12" s="30">
        <v>7768</v>
      </c>
      <c r="O12" s="30">
        <v>2878</v>
      </c>
      <c r="P12" s="30">
        <v>1676</v>
      </c>
      <c r="Q12" s="30">
        <v>1982</v>
      </c>
    </row>
    <row r="13" spans="1:17" ht="12.75">
      <c r="A13" s="27" t="s">
        <v>145</v>
      </c>
      <c r="B13" s="30">
        <v>33672</v>
      </c>
      <c r="C13" s="30">
        <v>34152</v>
      </c>
      <c r="D13" s="30">
        <v>34262</v>
      </c>
      <c r="E13" s="30">
        <v>34982</v>
      </c>
      <c r="F13" s="30">
        <v>56961</v>
      </c>
      <c r="G13" s="30">
        <v>72096</v>
      </c>
      <c r="H13" s="30">
        <v>68480</v>
      </c>
      <c r="I13" s="30">
        <v>50501</v>
      </c>
      <c r="J13" s="30">
        <v>34308</v>
      </c>
      <c r="K13" s="30">
        <v>20849</v>
      </c>
      <c r="L13" s="30">
        <v>13269</v>
      </c>
      <c r="M13" s="30">
        <v>6316</v>
      </c>
      <c r="N13" s="30">
        <v>3128</v>
      </c>
      <c r="O13" s="30">
        <v>1789</v>
      </c>
      <c r="P13" s="30">
        <v>1247</v>
      </c>
      <c r="Q13" s="30">
        <v>1278</v>
      </c>
    </row>
    <row r="14" spans="1:17" ht="12.75">
      <c r="A14"/>
      <c r="B14"/>
      <c r="C14"/>
      <c r="D14"/>
      <c r="E14"/>
      <c r="F14"/>
      <c r="G14"/>
      <c r="H14"/>
      <c r="I14"/>
      <c r="J14"/>
      <c r="K14" s="186"/>
      <c r="L14" s="186"/>
      <c r="M14" s="187"/>
      <c r="N14" s="186"/>
      <c r="O14" s="186"/>
      <c r="P14"/>
      <c r="Q14"/>
    </row>
    <row r="15" spans="1:17" ht="13.5" thickBot="1">
      <c r="A15"/>
      <c r="B15"/>
      <c r="C15"/>
      <c r="D15"/>
      <c r="E15"/>
      <c r="F15"/>
      <c r="G15"/>
      <c r="H15"/>
      <c r="I15"/>
      <c r="J15"/>
      <c r="K15" s="186"/>
      <c r="L15" s="186"/>
      <c r="M15" s="187"/>
      <c r="N15" s="186"/>
      <c r="O15" s="186"/>
      <c r="P15"/>
      <c r="Q15"/>
    </row>
    <row r="16" spans="1:17" ht="12.75">
      <c r="A16" s="32">
        <v>2011</v>
      </c>
      <c r="B16" s="69" t="s">
        <v>128</v>
      </c>
      <c r="C16" s="71" t="s">
        <v>92</v>
      </c>
      <c r="D16" s="72" t="s">
        <v>93</v>
      </c>
      <c r="E16" s="69" t="s">
        <v>129</v>
      </c>
      <c r="F16" s="69" t="s">
        <v>130</v>
      </c>
      <c r="G16" s="69" t="s">
        <v>131</v>
      </c>
      <c r="H16" s="69" t="s">
        <v>132</v>
      </c>
      <c r="I16" s="69" t="s">
        <v>133</v>
      </c>
      <c r="J16" s="69" t="s">
        <v>134</v>
      </c>
      <c r="K16" s="69" t="s">
        <v>135</v>
      </c>
      <c r="L16" s="69" t="s">
        <v>136</v>
      </c>
      <c r="M16" s="69" t="s">
        <v>137</v>
      </c>
      <c r="N16" s="69" t="s">
        <v>138</v>
      </c>
      <c r="O16" s="69" t="s">
        <v>139</v>
      </c>
      <c r="P16" s="69" t="s">
        <v>140</v>
      </c>
      <c r="Q16" s="69" t="s">
        <v>95</v>
      </c>
    </row>
    <row r="17" spans="1:17" ht="12.75">
      <c r="A17" s="27" t="s">
        <v>105</v>
      </c>
      <c r="B17" s="188">
        <f>B12/(-1000)</f>
        <v>-40.244</v>
      </c>
      <c r="C17" s="188">
        <f>C12/(-1000)</f>
        <v>-42.557</v>
      </c>
      <c r="D17" s="188" t="e">
        <f>#N/A</f>
        <v>#N/A</v>
      </c>
      <c r="E17" s="188" t="e">
        <f>#N/A</f>
        <v>#N/A</v>
      </c>
      <c r="F17" s="188" t="e">
        <f>#N/A</f>
        <v>#N/A</v>
      </c>
      <c r="G17" s="188" t="e">
        <f>#N/A</f>
        <v>#N/A</v>
      </c>
      <c r="H17" s="188" t="e">
        <f>#N/A</f>
        <v>#N/A</v>
      </c>
      <c r="I17" s="188" t="e">
        <f>#N/A</f>
        <v>#N/A</v>
      </c>
      <c r="J17" s="188" t="e">
        <f>#N/A</f>
        <v>#N/A</v>
      </c>
      <c r="K17" s="188" t="e">
        <f>#N/A</f>
        <v>#N/A</v>
      </c>
      <c r="L17" s="188" t="e">
        <f>#N/A</f>
        <v>#N/A</v>
      </c>
      <c r="M17" s="188" t="e">
        <f>#N/A</f>
        <v>#N/A</v>
      </c>
      <c r="N17" s="188" t="e">
        <f>#N/A</f>
        <v>#N/A</v>
      </c>
      <c r="O17" s="188" t="e">
        <f>#N/A</f>
        <v>#N/A</v>
      </c>
      <c r="P17" s="188" t="e">
        <f>#N/A</f>
        <v>#N/A</v>
      </c>
      <c r="Q17" s="188" t="e">
        <f>#N/A</f>
        <v>#N/A</v>
      </c>
    </row>
    <row r="18" spans="1:17" ht="12.75">
      <c r="A18" s="27" t="s">
        <v>145</v>
      </c>
      <c r="B18" s="188">
        <f>B13/(1000)</f>
        <v>33.672</v>
      </c>
      <c r="C18" s="188" t="e">
        <f>#N/A</f>
        <v>#N/A</v>
      </c>
      <c r="D18" s="188" t="e">
        <f>#N/A</f>
        <v>#N/A</v>
      </c>
      <c r="E18" s="188" t="e">
        <f>#N/A</f>
        <v>#N/A</v>
      </c>
      <c r="F18" s="188" t="e">
        <f>#N/A</f>
        <v>#N/A</v>
      </c>
      <c r="G18" s="188" t="e">
        <f>#N/A</f>
        <v>#N/A</v>
      </c>
      <c r="H18" s="188" t="e">
        <f>#N/A</f>
        <v>#N/A</v>
      </c>
      <c r="I18" s="188" t="e">
        <f>#N/A</f>
        <v>#N/A</v>
      </c>
      <c r="J18" s="188" t="e">
        <f>#N/A</f>
        <v>#N/A</v>
      </c>
      <c r="K18" s="188" t="e">
        <f>#N/A</f>
        <v>#N/A</v>
      </c>
      <c r="L18" s="188" t="e">
        <f>#N/A</f>
        <v>#N/A</v>
      </c>
      <c r="M18" s="188" t="e">
        <f>#N/A</f>
        <v>#N/A</v>
      </c>
      <c r="N18" s="188" t="e">
        <f>#N/A</f>
        <v>#N/A</v>
      </c>
      <c r="O18" s="188" t="e">
        <f>#N/A</f>
        <v>#N/A</v>
      </c>
      <c r="P18" s="188" t="e">
        <f>#N/A</f>
        <v>#N/A</v>
      </c>
      <c r="Q18" s="188" t="e">
        <f>#N/A</f>
        <v>#N/A</v>
      </c>
    </row>
    <row r="19" spans="2:17" ht="12.75"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ht="13.5" thickBot="1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ht="12.75">
      <c r="A21" s="32">
        <v>2012</v>
      </c>
      <c r="B21" s="69" t="s">
        <v>128</v>
      </c>
      <c r="C21" s="71" t="s">
        <v>92</v>
      </c>
      <c r="D21" s="72" t="s">
        <v>93</v>
      </c>
      <c r="E21" s="69" t="s">
        <v>129</v>
      </c>
      <c r="F21" s="69" t="s">
        <v>130</v>
      </c>
      <c r="G21" s="69" t="s">
        <v>131</v>
      </c>
      <c r="H21" s="69" t="s">
        <v>132</v>
      </c>
      <c r="I21" s="69" t="s">
        <v>133</v>
      </c>
      <c r="J21" s="69" t="s">
        <v>134</v>
      </c>
      <c r="K21" s="69" t="s">
        <v>135</v>
      </c>
      <c r="L21" s="69" t="s">
        <v>136</v>
      </c>
      <c r="M21" s="69" t="s">
        <v>137</v>
      </c>
      <c r="N21" s="69" t="s">
        <v>138</v>
      </c>
      <c r="O21" s="69" t="s">
        <v>139</v>
      </c>
      <c r="P21" s="69" t="s">
        <v>140</v>
      </c>
      <c r="Q21" s="69" t="s">
        <v>95</v>
      </c>
    </row>
    <row r="22" spans="1:17" ht="14.25">
      <c r="A22" s="27" t="s">
        <v>105</v>
      </c>
      <c r="B22" s="228">
        <v>42059</v>
      </c>
      <c r="C22" s="229">
        <v>44470</v>
      </c>
      <c r="D22" s="228">
        <v>43935</v>
      </c>
      <c r="E22" s="229">
        <v>40971</v>
      </c>
      <c r="F22" s="228">
        <v>153176</v>
      </c>
      <c r="G22" s="229">
        <v>332761</v>
      </c>
      <c r="H22" s="228">
        <v>338273</v>
      </c>
      <c r="I22" s="229">
        <v>259820</v>
      </c>
      <c r="J22" s="228">
        <v>159123</v>
      </c>
      <c r="K22" s="229">
        <v>93856</v>
      </c>
      <c r="L22" s="228">
        <v>55334</v>
      </c>
      <c r="M22" s="229">
        <v>24196</v>
      </c>
      <c r="N22" s="228">
        <v>8112</v>
      </c>
      <c r="O22" s="229">
        <v>3010</v>
      </c>
      <c r="P22" s="228">
        <v>1755</v>
      </c>
      <c r="Q22" s="229">
        <v>2074</v>
      </c>
    </row>
    <row r="23" spans="1:17" ht="14.25">
      <c r="A23" s="27" t="s">
        <v>145</v>
      </c>
      <c r="B23" s="228">
        <v>36154</v>
      </c>
      <c r="C23" s="229">
        <v>36567</v>
      </c>
      <c r="D23" s="228">
        <v>36904</v>
      </c>
      <c r="E23" s="229">
        <v>37049</v>
      </c>
      <c r="F23" s="228">
        <v>61413</v>
      </c>
      <c r="G23" s="229">
        <v>77844</v>
      </c>
      <c r="H23" s="228">
        <v>73965</v>
      </c>
      <c r="I23" s="229">
        <v>54527</v>
      </c>
      <c r="J23" s="228">
        <v>37029</v>
      </c>
      <c r="K23" s="229">
        <v>22477</v>
      </c>
      <c r="L23" s="228">
        <v>14291</v>
      </c>
      <c r="M23" s="229">
        <v>6786</v>
      </c>
      <c r="N23" s="228">
        <v>3348</v>
      </c>
      <c r="O23" s="229">
        <v>1908</v>
      </c>
      <c r="P23" s="228">
        <v>1328</v>
      </c>
      <c r="Q23" s="229">
        <v>1360</v>
      </c>
    </row>
    <row r="24" spans="1:17" ht="15" thickBot="1">
      <c r="A24" s="32">
        <v>2012</v>
      </c>
      <c r="B24" s="228"/>
      <c r="C24" s="229"/>
      <c r="D24" s="228"/>
      <c r="E24" s="229"/>
      <c r="F24" s="228"/>
      <c r="G24" s="229"/>
      <c r="H24" s="228"/>
      <c r="I24" s="229"/>
      <c r="J24" s="228"/>
      <c r="K24" s="229"/>
      <c r="L24" s="228"/>
      <c r="M24" s="229"/>
      <c r="N24" s="228"/>
      <c r="O24" s="229"/>
      <c r="P24" s="228"/>
      <c r="Q24" s="229"/>
    </row>
    <row r="25" spans="1:17" ht="12.75">
      <c r="A25" s="32"/>
      <c r="B25" s="69" t="s">
        <v>128</v>
      </c>
      <c r="C25" s="71" t="s">
        <v>92</v>
      </c>
      <c r="D25" s="72" t="s">
        <v>93</v>
      </c>
      <c r="E25" s="69" t="s">
        <v>129</v>
      </c>
      <c r="F25" s="69" t="s">
        <v>130</v>
      </c>
      <c r="G25" s="69" t="s">
        <v>131</v>
      </c>
      <c r="H25" s="69" t="s">
        <v>132</v>
      </c>
      <c r="I25" s="69" t="s">
        <v>133</v>
      </c>
      <c r="J25" s="69" t="s">
        <v>134</v>
      </c>
      <c r="K25" s="69" t="s">
        <v>135</v>
      </c>
      <c r="L25" s="69" t="s">
        <v>136</v>
      </c>
      <c r="M25" s="69" t="s">
        <v>137</v>
      </c>
      <c r="N25" s="69" t="s">
        <v>138</v>
      </c>
      <c r="O25" s="69" t="s">
        <v>139</v>
      </c>
      <c r="P25" s="69" t="s">
        <v>140</v>
      </c>
      <c r="Q25" s="69" t="s">
        <v>95</v>
      </c>
    </row>
    <row r="26" spans="1:17" ht="14.25">
      <c r="A26" s="27" t="s">
        <v>105</v>
      </c>
      <c r="B26" s="230">
        <f>B22/(-1000)</f>
        <v>-42.059</v>
      </c>
      <c r="C26" s="230">
        <f aca="true" t="shared" si="0" ref="C26:Q26">C22/(-1000)</f>
        <v>-44.47</v>
      </c>
      <c r="D26" s="230">
        <f t="shared" si="0"/>
        <v>-43.935</v>
      </c>
      <c r="E26" s="230">
        <f t="shared" si="0"/>
        <v>-40.971</v>
      </c>
      <c r="F26" s="230">
        <f t="shared" si="0"/>
        <v>-153.176</v>
      </c>
      <c r="G26" s="230">
        <f t="shared" si="0"/>
        <v>-332.761</v>
      </c>
      <c r="H26" s="230">
        <f t="shared" si="0"/>
        <v>-338.273</v>
      </c>
      <c r="I26" s="230">
        <f t="shared" si="0"/>
        <v>-259.82</v>
      </c>
      <c r="J26" s="230">
        <f t="shared" si="0"/>
        <v>-159.123</v>
      </c>
      <c r="K26" s="230">
        <f t="shared" si="0"/>
        <v>-93.856</v>
      </c>
      <c r="L26" s="230">
        <f t="shared" si="0"/>
        <v>-55.334</v>
      </c>
      <c r="M26" s="230">
        <f t="shared" si="0"/>
        <v>-24.196</v>
      </c>
      <c r="N26" s="230">
        <f t="shared" si="0"/>
        <v>-8.112</v>
      </c>
      <c r="O26" s="230">
        <f t="shared" si="0"/>
        <v>-3.01</v>
      </c>
      <c r="P26" s="230">
        <f t="shared" si="0"/>
        <v>-1.755</v>
      </c>
      <c r="Q26" s="230">
        <f t="shared" si="0"/>
        <v>-2.074</v>
      </c>
    </row>
    <row r="27" spans="1:17" ht="12.75">
      <c r="A27" s="27" t="s">
        <v>145</v>
      </c>
      <c r="B27" s="231">
        <f>B23/(1000)</f>
        <v>36.154</v>
      </c>
      <c r="C27" s="231">
        <f aca="true" t="shared" si="1" ref="C27:Q27">C23/(1000)</f>
        <v>36.567</v>
      </c>
      <c r="D27" s="231">
        <f t="shared" si="1"/>
        <v>36.904</v>
      </c>
      <c r="E27" s="231">
        <f t="shared" si="1"/>
        <v>37.049</v>
      </c>
      <c r="F27" s="231">
        <f t="shared" si="1"/>
        <v>61.413</v>
      </c>
      <c r="G27" s="231">
        <f t="shared" si="1"/>
        <v>77.844</v>
      </c>
      <c r="H27" s="231">
        <f t="shared" si="1"/>
        <v>73.965</v>
      </c>
      <c r="I27" s="231">
        <f t="shared" si="1"/>
        <v>54.527</v>
      </c>
      <c r="J27" s="231">
        <f t="shared" si="1"/>
        <v>37.029</v>
      </c>
      <c r="K27" s="231">
        <f t="shared" si="1"/>
        <v>22.477</v>
      </c>
      <c r="L27" s="231">
        <f t="shared" si="1"/>
        <v>14.291</v>
      </c>
      <c r="M27" s="231">
        <f t="shared" si="1"/>
        <v>6.786</v>
      </c>
      <c r="N27" s="231">
        <f t="shared" si="1"/>
        <v>3.348</v>
      </c>
      <c r="O27" s="231">
        <f t="shared" si="1"/>
        <v>1.908</v>
      </c>
      <c r="P27" s="231">
        <f t="shared" si="1"/>
        <v>1.328</v>
      </c>
      <c r="Q27" s="231">
        <f t="shared" si="1"/>
        <v>1.36</v>
      </c>
    </row>
    <row r="28" spans="2:17" ht="13.5" thickBot="1"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</row>
    <row r="29" spans="1:17" ht="12.75">
      <c r="A29" s="32">
        <v>2013</v>
      </c>
      <c r="B29" s="69" t="s">
        <v>128</v>
      </c>
      <c r="C29" s="71" t="s">
        <v>92</v>
      </c>
      <c r="D29" s="72" t="s">
        <v>93</v>
      </c>
      <c r="E29" s="69" t="s">
        <v>129</v>
      </c>
      <c r="F29" s="69" t="s">
        <v>130</v>
      </c>
      <c r="G29" s="69" t="s">
        <v>131</v>
      </c>
      <c r="H29" s="69" t="s">
        <v>132</v>
      </c>
      <c r="I29" s="69" t="s">
        <v>133</v>
      </c>
      <c r="J29" s="69" t="s">
        <v>134</v>
      </c>
      <c r="K29" s="69" t="s">
        <v>135</v>
      </c>
      <c r="L29" s="69" t="s">
        <v>136</v>
      </c>
      <c r="M29" s="69" t="s">
        <v>137</v>
      </c>
      <c r="N29" s="69" t="s">
        <v>138</v>
      </c>
      <c r="O29" s="69" t="s">
        <v>139</v>
      </c>
      <c r="P29" s="69" t="s">
        <v>140</v>
      </c>
      <c r="Q29" s="69" t="s">
        <v>95</v>
      </c>
    </row>
    <row r="30" spans="1:17" ht="14.25">
      <c r="A30" s="27" t="s">
        <v>105</v>
      </c>
      <c r="B30" s="228">
        <v>44058</v>
      </c>
      <c r="C30" s="229">
        <v>46580</v>
      </c>
      <c r="D30" s="228">
        <v>46017</v>
      </c>
      <c r="E30" s="229">
        <v>42915</v>
      </c>
      <c r="F30" s="228">
        <v>160291</v>
      </c>
      <c r="G30" s="229">
        <v>348152</v>
      </c>
      <c r="H30" s="228">
        <v>353911</v>
      </c>
      <c r="I30" s="229">
        <v>271834</v>
      </c>
      <c r="J30" s="228">
        <v>166485</v>
      </c>
      <c r="K30" s="229">
        <v>98203</v>
      </c>
      <c r="L30" s="228">
        <v>57900</v>
      </c>
      <c r="M30" s="229">
        <v>25321</v>
      </c>
      <c r="N30" s="228">
        <v>8494</v>
      </c>
      <c r="O30" s="229">
        <v>3155</v>
      </c>
      <c r="P30" s="228">
        <v>1840</v>
      </c>
      <c r="Q30" s="229">
        <v>2174</v>
      </c>
    </row>
    <row r="31" spans="1:17" ht="14.25">
      <c r="A31" s="27" t="s">
        <v>145</v>
      </c>
      <c r="B31" s="228">
        <v>38489</v>
      </c>
      <c r="C31" s="229">
        <v>38931</v>
      </c>
      <c r="D31" s="228">
        <v>39293</v>
      </c>
      <c r="E31" s="229">
        <v>39457</v>
      </c>
      <c r="F31" s="228">
        <v>65536</v>
      </c>
      <c r="G31" s="229">
        <v>83140</v>
      </c>
      <c r="H31" s="228">
        <v>79013</v>
      </c>
      <c r="I31" s="229">
        <v>58237</v>
      </c>
      <c r="J31" s="228">
        <v>39539</v>
      </c>
      <c r="K31" s="229">
        <v>23985</v>
      </c>
      <c r="L31" s="228">
        <v>15241</v>
      </c>
      <c r="M31" s="229">
        <v>7227</v>
      </c>
      <c r="N31" s="228">
        <v>3557</v>
      </c>
      <c r="O31" s="229">
        <v>2023</v>
      </c>
      <c r="P31" s="228">
        <v>1407</v>
      </c>
      <c r="Q31" s="229">
        <v>1440</v>
      </c>
    </row>
    <row r="32" spans="1:17" ht="15" thickBot="1">
      <c r="A32" s="32">
        <v>2013</v>
      </c>
      <c r="B32" s="228"/>
      <c r="C32" s="229"/>
      <c r="D32" s="228"/>
      <c r="E32" s="229"/>
      <c r="F32" s="228"/>
      <c r="G32" s="229"/>
      <c r="H32" s="228"/>
      <c r="I32" s="229"/>
      <c r="J32" s="228"/>
      <c r="K32" s="229"/>
      <c r="L32" s="228"/>
      <c r="M32" s="229"/>
      <c r="N32" s="228"/>
      <c r="O32" s="229"/>
      <c r="P32" s="228"/>
      <c r="Q32" s="229"/>
    </row>
    <row r="33" spans="1:17" ht="12.75">
      <c r="A33" s="32"/>
      <c r="B33" s="69" t="s">
        <v>128</v>
      </c>
      <c r="C33" s="71" t="s">
        <v>92</v>
      </c>
      <c r="D33" s="72" t="s">
        <v>93</v>
      </c>
      <c r="E33" s="69" t="s">
        <v>129</v>
      </c>
      <c r="F33" s="69" t="s">
        <v>130</v>
      </c>
      <c r="G33" s="69" t="s">
        <v>131</v>
      </c>
      <c r="H33" s="69" t="s">
        <v>132</v>
      </c>
      <c r="I33" s="69" t="s">
        <v>133</v>
      </c>
      <c r="J33" s="69" t="s">
        <v>134</v>
      </c>
      <c r="K33" s="69" t="s">
        <v>135</v>
      </c>
      <c r="L33" s="69" t="s">
        <v>136</v>
      </c>
      <c r="M33" s="69" t="s">
        <v>137</v>
      </c>
      <c r="N33" s="69" t="s">
        <v>138</v>
      </c>
      <c r="O33" s="69" t="s">
        <v>139</v>
      </c>
      <c r="P33" s="69" t="s">
        <v>140</v>
      </c>
      <c r="Q33" s="69" t="s">
        <v>95</v>
      </c>
    </row>
    <row r="34" spans="1:17" ht="14.25">
      <c r="A34" s="27" t="s">
        <v>105</v>
      </c>
      <c r="B34" s="230">
        <f>B30/(-1000)</f>
        <v>-44.058</v>
      </c>
      <c r="C34" s="230">
        <f aca="true" t="shared" si="2" ref="C34:Q34">C30/(-1000)</f>
        <v>-46.58</v>
      </c>
      <c r="D34" s="230">
        <f t="shared" si="2"/>
        <v>-46.017</v>
      </c>
      <c r="E34" s="230">
        <f t="shared" si="2"/>
        <v>-42.915</v>
      </c>
      <c r="F34" s="230">
        <f t="shared" si="2"/>
        <v>-160.291</v>
      </c>
      <c r="G34" s="230">
        <f t="shared" si="2"/>
        <v>-348.152</v>
      </c>
      <c r="H34" s="230">
        <f t="shared" si="2"/>
        <v>-353.911</v>
      </c>
      <c r="I34" s="230">
        <f t="shared" si="2"/>
        <v>-271.834</v>
      </c>
      <c r="J34" s="230">
        <f t="shared" si="2"/>
        <v>-166.485</v>
      </c>
      <c r="K34" s="230">
        <f t="shared" si="2"/>
        <v>-98.203</v>
      </c>
      <c r="L34" s="230">
        <f t="shared" si="2"/>
        <v>-57.9</v>
      </c>
      <c r="M34" s="230">
        <f t="shared" si="2"/>
        <v>-25.321</v>
      </c>
      <c r="N34" s="230">
        <f t="shared" si="2"/>
        <v>-8.494</v>
      </c>
      <c r="O34" s="230">
        <f t="shared" si="2"/>
        <v>-3.155</v>
      </c>
      <c r="P34" s="230">
        <f t="shared" si="2"/>
        <v>-1.84</v>
      </c>
      <c r="Q34" s="230">
        <f t="shared" si="2"/>
        <v>-2.174</v>
      </c>
    </row>
    <row r="35" spans="1:17" ht="14.25">
      <c r="A35" s="27" t="s">
        <v>145</v>
      </c>
      <c r="B35" s="230">
        <f>B31/(1000)</f>
        <v>38.489</v>
      </c>
      <c r="C35" s="230">
        <f aca="true" t="shared" si="3" ref="C35:Q35">C31/(1000)</f>
        <v>38.931</v>
      </c>
      <c r="D35" s="230">
        <f t="shared" si="3"/>
        <v>39.293</v>
      </c>
      <c r="E35" s="230">
        <f t="shared" si="3"/>
        <v>39.457</v>
      </c>
      <c r="F35" s="230">
        <f t="shared" si="3"/>
        <v>65.536</v>
      </c>
      <c r="G35" s="230">
        <f t="shared" si="3"/>
        <v>83.14</v>
      </c>
      <c r="H35" s="230">
        <f t="shared" si="3"/>
        <v>79.013</v>
      </c>
      <c r="I35" s="230">
        <f t="shared" si="3"/>
        <v>58.237</v>
      </c>
      <c r="J35" s="230">
        <f t="shared" si="3"/>
        <v>39.539</v>
      </c>
      <c r="K35" s="230">
        <f t="shared" si="3"/>
        <v>23.985</v>
      </c>
      <c r="L35" s="230">
        <f t="shared" si="3"/>
        <v>15.241</v>
      </c>
      <c r="M35" s="230">
        <f t="shared" si="3"/>
        <v>7.227</v>
      </c>
      <c r="N35" s="230">
        <f t="shared" si="3"/>
        <v>3.557</v>
      </c>
      <c r="O35" s="230">
        <f t="shared" si="3"/>
        <v>2.023</v>
      </c>
      <c r="P35" s="230">
        <f t="shared" si="3"/>
        <v>1.407</v>
      </c>
      <c r="Q35" s="230">
        <f t="shared" si="3"/>
        <v>1.44</v>
      </c>
    </row>
    <row r="36" spans="2:17" ht="14.25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ht="13.5" thickBot="1"/>
    <row r="38" spans="1:17" ht="12.75">
      <c r="A38" s="32">
        <v>2014</v>
      </c>
      <c r="B38" s="69" t="s">
        <v>128</v>
      </c>
      <c r="C38" s="71" t="s">
        <v>92</v>
      </c>
      <c r="D38" s="72" t="s">
        <v>93</v>
      </c>
      <c r="E38" s="69" t="s">
        <v>129</v>
      </c>
      <c r="F38" s="69" t="s">
        <v>130</v>
      </c>
      <c r="G38" s="69" t="s">
        <v>131</v>
      </c>
      <c r="H38" s="69" t="s">
        <v>132</v>
      </c>
      <c r="I38" s="69" t="s">
        <v>133</v>
      </c>
      <c r="J38" s="69" t="s">
        <v>134</v>
      </c>
      <c r="K38" s="69" t="s">
        <v>135</v>
      </c>
      <c r="L38" s="69" t="s">
        <v>136</v>
      </c>
      <c r="M38" s="69" t="s">
        <v>137</v>
      </c>
      <c r="N38" s="69" t="s">
        <v>138</v>
      </c>
      <c r="O38" s="69" t="s">
        <v>139</v>
      </c>
      <c r="P38" s="69" t="s">
        <v>140</v>
      </c>
      <c r="Q38" s="69" t="s">
        <v>95</v>
      </c>
    </row>
    <row r="39" spans="1:23" s="446" customFormat="1" ht="14.25">
      <c r="A39" s="443" t="s">
        <v>105</v>
      </c>
      <c r="B39" s="444">
        <v>69185</v>
      </c>
      <c r="C39" s="445">
        <v>64344</v>
      </c>
      <c r="D39" s="444">
        <v>51924</v>
      </c>
      <c r="E39" s="445">
        <v>42168</v>
      </c>
      <c r="F39" s="444">
        <v>128617</v>
      </c>
      <c r="G39" s="445">
        <v>284483</v>
      </c>
      <c r="H39" s="444">
        <v>307438</v>
      </c>
      <c r="I39" s="445">
        <v>220125</v>
      </c>
      <c r="J39" s="444">
        <v>185566</v>
      </c>
      <c r="K39" s="445">
        <v>122759</v>
      </c>
      <c r="L39" s="444">
        <v>55991</v>
      </c>
      <c r="M39" s="445">
        <v>44452</v>
      </c>
      <c r="N39" s="444">
        <v>19674</v>
      </c>
      <c r="O39" s="445">
        <v>9138</v>
      </c>
      <c r="P39" s="444">
        <v>3198</v>
      </c>
      <c r="Q39" s="445">
        <v>4113</v>
      </c>
      <c r="R39" s="443"/>
      <c r="S39" s="443"/>
      <c r="T39" s="443"/>
      <c r="U39" s="443"/>
      <c r="V39" s="443"/>
      <c r="W39" s="443"/>
    </row>
    <row r="40" spans="1:23" s="446" customFormat="1" ht="14.25">
      <c r="A40" s="443" t="s">
        <v>145</v>
      </c>
      <c r="B40" s="444">
        <v>61982</v>
      </c>
      <c r="C40" s="445">
        <v>62474</v>
      </c>
      <c r="D40" s="444">
        <v>52202</v>
      </c>
      <c r="E40" s="445">
        <v>38734</v>
      </c>
      <c r="F40" s="444">
        <v>51746</v>
      </c>
      <c r="G40" s="445">
        <v>97386</v>
      </c>
      <c r="H40" s="444">
        <v>105346</v>
      </c>
      <c r="I40" s="445">
        <v>84583</v>
      </c>
      <c r="J40" s="444">
        <v>57954</v>
      </c>
      <c r="K40" s="445">
        <v>35478</v>
      </c>
      <c r="L40" s="444">
        <v>27859</v>
      </c>
      <c r="M40" s="445">
        <v>17754</v>
      </c>
      <c r="N40" s="444">
        <v>9494</v>
      </c>
      <c r="O40" s="445">
        <v>4297</v>
      </c>
      <c r="P40" s="444">
        <v>3002</v>
      </c>
      <c r="Q40" s="445">
        <v>3884</v>
      </c>
      <c r="R40" s="443"/>
      <c r="S40" s="443"/>
      <c r="T40" s="443"/>
      <c r="U40" s="443"/>
      <c r="V40" s="443"/>
      <c r="W40" s="443"/>
    </row>
    <row r="41" spans="1:17" ht="15" thickBot="1">
      <c r="A41" s="32">
        <v>2014</v>
      </c>
      <c r="B41" s="228"/>
      <c r="C41" s="229"/>
      <c r="D41" s="228"/>
      <c r="E41" s="229"/>
      <c r="F41" s="228"/>
      <c r="G41" s="229"/>
      <c r="H41" s="228"/>
      <c r="I41" s="229"/>
      <c r="J41" s="228"/>
      <c r="K41" s="229"/>
      <c r="L41" s="228"/>
      <c r="M41" s="229"/>
      <c r="N41" s="228"/>
      <c r="O41" s="229"/>
      <c r="P41" s="228"/>
      <c r="Q41" s="229"/>
    </row>
    <row r="42" spans="1:17" ht="12.75">
      <c r="A42" s="32"/>
      <c r="B42" s="69" t="s">
        <v>128</v>
      </c>
      <c r="C42" s="71" t="s">
        <v>92</v>
      </c>
      <c r="D42" s="72" t="s">
        <v>93</v>
      </c>
      <c r="E42" s="69" t="s">
        <v>129</v>
      </c>
      <c r="F42" s="69" t="s">
        <v>130</v>
      </c>
      <c r="G42" s="69" t="s">
        <v>131</v>
      </c>
      <c r="H42" s="69" t="s">
        <v>132</v>
      </c>
      <c r="I42" s="69" t="s">
        <v>133</v>
      </c>
      <c r="J42" s="69" t="s">
        <v>134</v>
      </c>
      <c r="K42" s="69" t="s">
        <v>135</v>
      </c>
      <c r="L42" s="69" t="s">
        <v>136</v>
      </c>
      <c r="M42" s="69" t="s">
        <v>137</v>
      </c>
      <c r="N42" s="69" t="s">
        <v>138</v>
      </c>
      <c r="O42" s="69" t="s">
        <v>139</v>
      </c>
      <c r="P42" s="69" t="s">
        <v>140</v>
      </c>
      <c r="Q42" s="69" t="s">
        <v>95</v>
      </c>
    </row>
    <row r="43" spans="1:23" s="446" customFormat="1" ht="14.25">
      <c r="A43" s="443" t="s">
        <v>105</v>
      </c>
      <c r="B43" s="447">
        <f>B39/(-1000)</f>
        <v>-69.185</v>
      </c>
      <c r="C43" s="447">
        <f aca="true" t="shared" si="4" ref="C43:Q43">C39/(-1000)</f>
        <v>-64.344</v>
      </c>
      <c r="D43" s="447">
        <f t="shared" si="4"/>
        <v>-51.924</v>
      </c>
      <c r="E43" s="447">
        <f t="shared" si="4"/>
        <v>-42.168</v>
      </c>
      <c r="F43" s="447">
        <f t="shared" si="4"/>
        <v>-128.617</v>
      </c>
      <c r="G43" s="447">
        <f t="shared" si="4"/>
        <v>-284.483</v>
      </c>
      <c r="H43" s="447">
        <f t="shared" si="4"/>
        <v>-307.438</v>
      </c>
      <c r="I43" s="447">
        <f t="shared" si="4"/>
        <v>-220.125</v>
      </c>
      <c r="J43" s="447">
        <f t="shared" si="4"/>
        <v>-185.566</v>
      </c>
      <c r="K43" s="447">
        <f t="shared" si="4"/>
        <v>-122.759</v>
      </c>
      <c r="L43" s="447">
        <f t="shared" si="4"/>
        <v>-55.991</v>
      </c>
      <c r="M43" s="447">
        <f t="shared" si="4"/>
        <v>-44.452</v>
      </c>
      <c r="N43" s="447">
        <f t="shared" si="4"/>
        <v>-19.674</v>
      </c>
      <c r="O43" s="447">
        <f t="shared" si="4"/>
        <v>-9.138</v>
      </c>
      <c r="P43" s="447">
        <f t="shared" si="4"/>
        <v>-3.198</v>
      </c>
      <c r="Q43" s="447">
        <f t="shared" si="4"/>
        <v>-4.113</v>
      </c>
      <c r="R43" s="443"/>
      <c r="S43" s="443"/>
      <c r="T43" s="443"/>
      <c r="U43" s="443"/>
      <c r="V43" s="443"/>
      <c r="W43" s="443"/>
    </row>
    <row r="44" spans="1:23" s="446" customFormat="1" ht="14.25">
      <c r="A44" s="443" t="s">
        <v>145</v>
      </c>
      <c r="B44" s="447">
        <f>B40/(1000)</f>
        <v>61.982</v>
      </c>
      <c r="C44" s="447">
        <f aca="true" t="shared" si="5" ref="C44:Q44">C40/(1000)</f>
        <v>62.474</v>
      </c>
      <c r="D44" s="447">
        <f t="shared" si="5"/>
        <v>52.202</v>
      </c>
      <c r="E44" s="447">
        <f t="shared" si="5"/>
        <v>38.734</v>
      </c>
      <c r="F44" s="447">
        <f t="shared" si="5"/>
        <v>51.746</v>
      </c>
      <c r="G44" s="447">
        <f t="shared" si="5"/>
        <v>97.386</v>
      </c>
      <c r="H44" s="447">
        <f t="shared" si="5"/>
        <v>105.346</v>
      </c>
      <c r="I44" s="447">
        <f t="shared" si="5"/>
        <v>84.583</v>
      </c>
      <c r="J44" s="447">
        <f t="shared" si="5"/>
        <v>57.954</v>
      </c>
      <c r="K44" s="447">
        <f t="shared" si="5"/>
        <v>35.478</v>
      </c>
      <c r="L44" s="447">
        <f t="shared" si="5"/>
        <v>27.859</v>
      </c>
      <c r="M44" s="447">
        <f t="shared" si="5"/>
        <v>17.754</v>
      </c>
      <c r="N44" s="447">
        <f t="shared" si="5"/>
        <v>9.494</v>
      </c>
      <c r="O44" s="447">
        <f t="shared" si="5"/>
        <v>4.297</v>
      </c>
      <c r="P44" s="447">
        <f t="shared" si="5"/>
        <v>3.002</v>
      </c>
      <c r="Q44" s="447">
        <f t="shared" si="5"/>
        <v>3.884</v>
      </c>
      <c r="R44" s="443"/>
      <c r="S44" s="443"/>
      <c r="T44" s="443"/>
      <c r="U44" s="443"/>
      <c r="V44" s="443"/>
      <c r="W44" s="443"/>
    </row>
    <row r="45" spans="2:17" ht="12.75"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</row>
    <row r="46" spans="2:17" ht="12.75"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</row>
    <row r="47" spans="2:17" ht="12.75"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</row>
    <row r="48" spans="2:17" ht="12.75"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</row>
    <row r="49" spans="2:17" ht="12.75"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</row>
    <row r="50" spans="2:17" ht="12.75"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</row>
    <row r="51" spans="13:14" ht="12.75">
      <c r="M51" s="9"/>
      <c r="N51" s="9"/>
    </row>
    <row r="52" spans="2:14" ht="12.75">
      <c r="B52" s="73">
        <v>2012</v>
      </c>
      <c r="C52" s="73">
        <v>2013</v>
      </c>
      <c r="D52" s="73">
        <v>2014</v>
      </c>
      <c r="E52" s="35" t="s">
        <v>78</v>
      </c>
      <c r="M52" s="9"/>
      <c r="N52" s="9"/>
    </row>
    <row r="53" spans="1:14" ht="51">
      <c r="A53" s="73" t="s">
        <v>394</v>
      </c>
      <c r="B53" s="27">
        <v>334574</v>
      </c>
      <c r="C53" s="27">
        <v>359897</v>
      </c>
      <c r="D53" s="27">
        <v>391263</v>
      </c>
      <c r="M53" s="9"/>
      <c r="N53" s="9"/>
    </row>
    <row r="54" spans="1:14" ht="25.5">
      <c r="A54" s="73" t="s">
        <v>163</v>
      </c>
      <c r="B54" s="27">
        <v>2105875</v>
      </c>
      <c r="C54" s="27">
        <v>2213845</v>
      </c>
      <c r="D54" s="27">
        <v>2327350</v>
      </c>
      <c r="M54" s="9"/>
      <c r="N54" s="9"/>
    </row>
    <row r="55" spans="1:14" ht="12.75">
      <c r="A55" s="73"/>
      <c r="M55" s="9"/>
      <c r="N55" s="9"/>
    </row>
    <row r="56" spans="1:14" ht="12.75">
      <c r="A56" s="73"/>
      <c r="M56" s="9"/>
      <c r="N56" s="9"/>
    </row>
    <row r="57" spans="1:14" ht="12.75">
      <c r="A57" s="73"/>
      <c r="M57" s="9"/>
      <c r="N57" s="9"/>
    </row>
    <row r="58" spans="1:14" ht="12.75">
      <c r="A58" s="73"/>
      <c r="M58" s="9"/>
      <c r="N58" s="9"/>
    </row>
    <row r="59" spans="1:14" ht="12.75">
      <c r="A59" s="73"/>
      <c r="M59" s="9"/>
      <c r="N59" s="9"/>
    </row>
    <row r="60" spans="1:14" ht="12.75">
      <c r="A60" s="73"/>
      <c r="M60" s="9"/>
      <c r="N60" s="9"/>
    </row>
    <row r="61" spans="1:14" ht="12.75">
      <c r="A61" s="73"/>
      <c r="M61" s="9"/>
      <c r="N61" s="9"/>
    </row>
    <row r="62" spans="1:14" ht="12.75">
      <c r="A62" s="73"/>
      <c r="M62" s="9"/>
      <c r="N62" s="9"/>
    </row>
    <row r="63" spans="1:14" ht="12.75">
      <c r="A63" s="73"/>
      <c r="M63" s="9"/>
      <c r="N63" s="9"/>
    </row>
    <row r="64" spans="1:14" ht="12.75">
      <c r="A64" s="73"/>
      <c r="M64" s="9"/>
      <c r="N64" s="9"/>
    </row>
    <row r="65" spans="1:14" ht="12.75">
      <c r="A65" s="73"/>
      <c r="M65" s="9"/>
      <c r="N65" s="9"/>
    </row>
    <row r="66" spans="1:14" ht="12.75">
      <c r="A66" s="73"/>
      <c r="M66" s="9"/>
      <c r="N66" s="9"/>
    </row>
    <row r="80" spans="1:7" ht="72">
      <c r="A80" s="49"/>
      <c r="B80" s="485" t="s">
        <v>99</v>
      </c>
      <c r="C80" s="485" t="s">
        <v>100</v>
      </c>
      <c r="D80" s="485" t="s">
        <v>314</v>
      </c>
      <c r="E80" s="485" t="s">
        <v>315</v>
      </c>
      <c r="F80" s="485" t="s">
        <v>316</v>
      </c>
      <c r="G80" s="28" t="s">
        <v>24</v>
      </c>
    </row>
    <row r="81" spans="1:14" ht="12.75">
      <c r="A81" s="49">
        <v>2000</v>
      </c>
      <c r="B81" s="49">
        <v>69899</v>
      </c>
      <c r="C81" s="49">
        <v>140775</v>
      </c>
      <c r="D81" s="49">
        <v>385863</v>
      </c>
      <c r="E81" s="49">
        <v>32422</v>
      </c>
      <c r="F81" s="49">
        <v>131735</v>
      </c>
      <c r="M81" s="9"/>
      <c r="N81" s="9"/>
    </row>
    <row r="82" spans="1:14" ht="12.75">
      <c r="A82" s="49">
        <v>2005</v>
      </c>
      <c r="B82" s="49">
        <v>71274</v>
      </c>
      <c r="C82" s="49">
        <v>152154</v>
      </c>
      <c r="D82" s="49">
        <v>740271</v>
      </c>
      <c r="E82" s="49">
        <v>49998</v>
      </c>
      <c r="F82" s="49">
        <v>196741</v>
      </c>
      <c r="M82" s="9"/>
      <c r="N82" s="9"/>
    </row>
    <row r="83" spans="1:14" ht="12.75">
      <c r="A83" s="49">
        <v>2014</v>
      </c>
      <c r="B83" s="49">
        <v>66119</v>
      </c>
      <c r="C83" s="49">
        <v>151745</v>
      </c>
      <c r="D83" s="49">
        <v>1193223</v>
      </c>
      <c r="E83" s="49">
        <v>105686</v>
      </c>
      <c r="F83" s="49">
        <v>552592</v>
      </c>
      <c r="M83" s="9"/>
      <c r="N83" s="9"/>
    </row>
    <row r="85" ht="12.75">
      <c r="K85" s="74"/>
    </row>
    <row r="87" spans="1:7" ht="25.5">
      <c r="A87" s="75"/>
      <c r="B87" s="505" t="s">
        <v>143</v>
      </c>
      <c r="C87" s="505" t="s">
        <v>121</v>
      </c>
      <c r="D87" s="505" t="s">
        <v>122</v>
      </c>
      <c r="E87" s="505" t="s">
        <v>322</v>
      </c>
      <c r="G87" s="28" t="s">
        <v>25</v>
      </c>
    </row>
    <row r="88" spans="1:5" ht="12.75">
      <c r="A88" s="27">
        <v>2012</v>
      </c>
      <c r="B88" s="27">
        <v>27.8</v>
      </c>
      <c r="C88" s="27">
        <v>70.5</v>
      </c>
      <c r="D88" s="27">
        <v>0.8</v>
      </c>
      <c r="E88" s="27">
        <v>0.9</v>
      </c>
    </row>
    <row r="89" spans="1:14" ht="15.75">
      <c r="A89" s="27">
        <v>2013</v>
      </c>
      <c r="B89" s="563">
        <v>27</v>
      </c>
      <c r="C89" s="27">
        <v>71.3</v>
      </c>
      <c r="D89" s="27">
        <v>0.8</v>
      </c>
      <c r="E89" s="27">
        <v>0.9</v>
      </c>
      <c r="M89" s="266">
        <v>28</v>
      </c>
      <c r="N89" s="204">
        <v>25.4</v>
      </c>
    </row>
    <row r="90" spans="1:14" ht="15.75">
      <c r="A90" s="27">
        <v>2014</v>
      </c>
      <c r="B90" s="27">
        <v>26.9</v>
      </c>
      <c r="C90" s="27">
        <v>71.4</v>
      </c>
      <c r="D90" s="27">
        <v>0.9</v>
      </c>
      <c r="E90" s="27">
        <v>0.8</v>
      </c>
      <c r="M90" s="206">
        <v>71.5</v>
      </c>
      <c r="N90" s="205">
        <v>70.3</v>
      </c>
    </row>
    <row r="91" spans="13:14" ht="15.75">
      <c r="M91" s="208">
        <v>0.3</v>
      </c>
      <c r="N91" s="207">
        <v>1.8</v>
      </c>
    </row>
    <row r="92" spans="13:14" ht="15.75">
      <c r="M92" s="206">
        <v>0.2</v>
      </c>
      <c r="N92" s="205">
        <v>2.5</v>
      </c>
    </row>
    <row r="93" ht="12.75">
      <c r="G93" s="28" t="s">
        <v>26</v>
      </c>
    </row>
    <row r="94" spans="1:4" ht="12.75">
      <c r="A94" s="33"/>
      <c r="B94" s="27">
        <v>2012</v>
      </c>
      <c r="C94" s="27">
        <v>2013</v>
      </c>
      <c r="D94" s="27">
        <v>2014</v>
      </c>
    </row>
    <row r="95" spans="1:4" ht="25.5">
      <c r="A95" s="34" t="s">
        <v>158</v>
      </c>
      <c r="B95" s="209">
        <v>80.8</v>
      </c>
      <c r="C95" s="209">
        <v>81.1</v>
      </c>
      <c r="D95" s="209">
        <v>81.9</v>
      </c>
    </row>
    <row r="96" spans="1:4" ht="25.5">
      <c r="A96" s="34" t="s">
        <v>34</v>
      </c>
      <c r="B96" s="209">
        <v>17.6</v>
      </c>
      <c r="C96" s="209">
        <v>16.8</v>
      </c>
      <c r="D96" s="209">
        <v>16.9</v>
      </c>
    </row>
    <row r="97" spans="1:4" ht="24.75" customHeight="1">
      <c r="A97" s="34" t="s">
        <v>106</v>
      </c>
      <c r="B97" s="209">
        <v>1.6</v>
      </c>
      <c r="C97" s="209">
        <v>2.1</v>
      </c>
      <c r="D97" s="209">
        <v>1.2</v>
      </c>
    </row>
    <row r="99" ht="1.5" customHeight="1">
      <c r="A99" s="35"/>
    </row>
    <row r="100" spans="1:8" ht="12.75" hidden="1">
      <c r="A100" s="73"/>
      <c r="B100" s="73"/>
      <c r="C100" s="73"/>
      <c r="D100" s="73"/>
      <c r="E100" s="73"/>
      <c r="F100" s="73"/>
      <c r="G100" s="73"/>
      <c r="H100" s="28" t="s">
        <v>27</v>
      </c>
    </row>
    <row r="101" spans="1:7" ht="12.75" hidden="1">
      <c r="A101" s="36"/>
      <c r="B101" s="36"/>
      <c r="C101" s="36"/>
      <c r="D101" s="36"/>
      <c r="E101" s="36"/>
      <c r="F101" s="36"/>
      <c r="G101" s="36"/>
    </row>
    <row r="102" spans="1:7" ht="12.75">
      <c r="A102" s="448">
        <v>1993</v>
      </c>
      <c r="B102" s="449"/>
      <c r="C102" s="449"/>
      <c r="D102" s="449"/>
      <c r="E102" s="449"/>
      <c r="F102" s="449"/>
      <c r="G102" s="450" t="s">
        <v>115</v>
      </c>
    </row>
    <row r="103" spans="1:7" ht="89.25">
      <c r="A103" s="451" t="s">
        <v>59</v>
      </c>
      <c r="B103" s="451" t="s">
        <v>54</v>
      </c>
      <c r="C103" s="451" t="s">
        <v>55</v>
      </c>
      <c r="D103" s="451" t="s">
        <v>58</v>
      </c>
      <c r="E103" s="451" t="s">
        <v>53</v>
      </c>
      <c r="F103" s="451" t="s">
        <v>57</v>
      </c>
      <c r="G103" s="451" t="s">
        <v>56</v>
      </c>
    </row>
    <row r="104" spans="1:7" ht="12.75">
      <c r="A104" s="452">
        <v>0.0103</v>
      </c>
      <c r="B104" s="452">
        <v>0.1607</v>
      </c>
      <c r="C104" s="452">
        <v>0.0015</v>
      </c>
      <c r="D104" s="452">
        <v>0.7447</v>
      </c>
      <c r="E104" s="452">
        <v>0.0089</v>
      </c>
      <c r="F104" s="452">
        <v>0.0026</v>
      </c>
      <c r="G104" s="452">
        <v>0.063</v>
      </c>
    </row>
    <row r="105" spans="1:7" ht="12.75">
      <c r="A105" s="448">
        <v>2000</v>
      </c>
      <c r="B105" s="449"/>
      <c r="C105" s="449"/>
      <c r="D105" s="449"/>
      <c r="E105" s="449"/>
      <c r="F105" s="449"/>
      <c r="G105" s="449"/>
    </row>
    <row r="106" spans="1:7" ht="89.25">
      <c r="A106" s="451" t="s">
        <v>59</v>
      </c>
      <c r="B106" s="451" t="s">
        <v>54</v>
      </c>
      <c r="C106" s="451" t="s">
        <v>55</v>
      </c>
      <c r="D106" s="451" t="s">
        <v>58</v>
      </c>
      <c r="E106" s="451" t="s">
        <v>53</v>
      </c>
      <c r="F106" s="451" t="s">
        <v>57</v>
      </c>
      <c r="G106" s="451" t="s">
        <v>56</v>
      </c>
    </row>
    <row r="107" spans="1:24" ht="12.75">
      <c r="A107" s="452">
        <v>0.0014</v>
      </c>
      <c r="B107" s="452">
        <v>0.125</v>
      </c>
      <c r="C107" s="452">
        <v>0.001</v>
      </c>
      <c r="D107" s="452">
        <v>0.7887</v>
      </c>
      <c r="E107" s="452">
        <v>0.005</v>
      </c>
      <c r="F107" s="452">
        <v>0.004</v>
      </c>
      <c r="G107" s="452">
        <v>0.063</v>
      </c>
      <c r="R107" s="37">
        <v>0.14</v>
      </c>
      <c r="S107" s="38" t="s">
        <v>119</v>
      </c>
      <c r="T107" s="38" t="s">
        <v>118</v>
      </c>
      <c r="U107" s="38" t="s">
        <v>120</v>
      </c>
      <c r="V107" s="38" t="s">
        <v>117</v>
      </c>
      <c r="W107" s="39" t="s">
        <v>177</v>
      </c>
      <c r="X107" s="13" t="s">
        <v>116</v>
      </c>
    </row>
    <row r="108" spans="1:7" ht="12.75">
      <c r="A108" s="448">
        <v>2005</v>
      </c>
      <c r="B108" s="443"/>
      <c r="C108" s="443"/>
      <c r="D108" s="443"/>
      <c r="E108" s="449"/>
      <c r="F108" s="449"/>
      <c r="G108" s="443"/>
    </row>
    <row r="109" spans="1:7" ht="89.25">
      <c r="A109" s="451" t="s">
        <v>59</v>
      </c>
      <c r="B109" s="451" t="s">
        <v>54</v>
      </c>
      <c r="C109" s="453" t="s">
        <v>55</v>
      </c>
      <c r="D109" s="451" t="s">
        <v>58</v>
      </c>
      <c r="E109" s="451" t="s">
        <v>53</v>
      </c>
      <c r="F109" s="451" t="s">
        <v>57</v>
      </c>
      <c r="G109" s="451" t="s">
        <v>56</v>
      </c>
    </row>
    <row r="110" spans="1:7" ht="12.75">
      <c r="A110" s="453">
        <v>0.015</v>
      </c>
      <c r="B110" s="453">
        <v>0.087</v>
      </c>
      <c r="C110" s="453">
        <v>0.002</v>
      </c>
      <c r="D110" s="454">
        <v>0.846</v>
      </c>
      <c r="E110" s="453">
        <v>0.003</v>
      </c>
      <c r="F110" s="453">
        <v>0.002</v>
      </c>
      <c r="G110" s="453">
        <v>0.045</v>
      </c>
    </row>
    <row r="111" spans="1:7" ht="12.75">
      <c r="A111" s="455"/>
      <c r="B111" s="443"/>
      <c r="C111" s="443"/>
      <c r="D111" s="443"/>
      <c r="E111" s="449"/>
      <c r="F111" s="449"/>
      <c r="G111" s="443"/>
    </row>
    <row r="112" spans="1:6" ht="12.75">
      <c r="A112" s="27" t="s">
        <v>250</v>
      </c>
      <c r="E112" s="36"/>
      <c r="F112" s="36"/>
    </row>
    <row r="113" spans="2:8" ht="12.75">
      <c r="B113" s="27">
        <v>2012</v>
      </c>
      <c r="C113" s="27">
        <v>2013</v>
      </c>
      <c r="D113" s="27">
        <v>2014</v>
      </c>
      <c r="H113" s="28" t="s">
        <v>296</v>
      </c>
    </row>
    <row r="114" spans="1:4" ht="12.75">
      <c r="A114" s="27" t="s">
        <v>32</v>
      </c>
      <c r="B114" s="27">
        <v>8877</v>
      </c>
      <c r="C114" s="27">
        <v>8750</v>
      </c>
      <c r="D114" s="27">
        <v>8579</v>
      </c>
    </row>
    <row r="115" spans="1:4" ht="12.75">
      <c r="A115" s="27" t="s">
        <v>33</v>
      </c>
      <c r="B115" s="27">
        <v>538</v>
      </c>
      <c r="C115" s="27">
        <v>580</v>
      </c>
      <c r="D115" s="27">
        <v>517</v>
      </c>
    </row>
    <row r="116" ht="12.75">
      <c r="A116" s="27" t="s">
        <v>251</v>
      </c>
    </row>
    <row r="117" spans="2:4" ht="12.75">
      <c r="B117" s="27">
        <v>2012</v>
      </c>
      <c r="C117" s="27">
        <v>2013</v>
      </c>
      <c r="D117" s="27">
        <v>2014</v>
      </c>
    </row>
    <row r="118" spans="1:4" ht="12.75">
      <c r="A118" s="27" t="s">
        <v>32</v>
      </c>
      <c r="B118" s="27">
        <v>18946</v>
      </c>
      <c r="C118" s="27">
        <v>20099</v>
      </c>
      <c r="D118" s="27">
        <v>20703</v>
      </c>
    </row>
    <row r="119" spans="1:4" ht="12.75">
      <c r="A119" s="27" t="s">
        <v>33</v>
      </c>
      <c r="B119" s="27">
        <v>1593</v>
      </c>
      <c r="C119" s="27">
        <v>1725</v>
      </c>
      <c r="D119" s="27">
        <v>1804</v>
      </c>
    </row>
    <row r="122" ht="13.5" thickBot="1"/>
    <row r="123" spans="1:17" ht="12.75">
      <c r="A123" s="40">
        <v>2000</v>
      </c>
      <c r="B123" s="71" t="s">
        <v>79</v>
      </c>
      <c r="C123" s="71" t="s">
        <v>92</v>
      </c>
      <c r="D123" s="71" t="s">
        <v>93</v>
      </c>
      <c r="E123" s="71" t="s">
        <v>80</v>
      </c>
      <c r="F123" s="71" t="s">
        <v>81</v>
      </c>
      <c r="G123" s="71" t="s">
        <v>82</v>
      </c>
      <c r="H123" s="71" t="s">
        <v>83</v>
      </c>
      <c r="I123" s="71" t="s">
        <v>84</v>
      </c>
      <c r="J123" s="71" t="s">
        <v>85</v>
      </c>
      <c r="K123" s="71" t="s">
        <v>86</v>
      </c>
      <c r="L123" s="71" t="s">
        <v>87</v>
      </c>
      <c r="M123" s="71" t="s">
        <v>88</v>
      </c>
      <c r="N123" s="71" t="s">
        <v>89</v>
      </c>
      <c r="O123" s="71" t="s">
        <v>90</v>
      </c>
      <c r="P123" s="71" t="s">
        <v>91</v>
      </c>
      <c r="Q123" s="76" t="s">
        <v>95</v>
      </c>
    </row>
    <row r="124" spans="1:17" ht="12.75">
      <c r="A124" s="41" t="s">
        <v>94</v>
      </c>
      <c r="B124" s="42">
        <v>-25112</v>
      </c>
      <c r="C124" s="42">
        <v>-28316</v>
      </c>
      <c r="D124" s="42">
        <v>-26803</v>
      </c>
      <c r="E124" s="42">
        <v>-21913</v>
      </c>
      <c r="F124" s="42">
        <v>-47243</v>
      </c>
      <c r="G124" s="42">
        <v>-102706</v>
      </c>
      <c r="H124" s="42">
        <v>-106880</v>
      </c>
      <c r="I124" s="42">
        <v>-98759</v>
      </c>
      <c r="J124" s="42">
        <v>-69626</v>
      </c>
      <c r="K124" s="42">
        <v>-45754</v>
      </c>
      <c r="L124" s="42">
        <v>-23083</v>
      </c>
      <c r="M124" s="42">
        <v>-8527</v>
      </c>
      <c r="N124" s="42">
        <v>-3717</v>
      </c>
      <c r="O124" s="42">
        <v>-1784</v>
      </c>
      <c r="P124" s="42">
        <v>-829</v>
      </c>
      <c r="Q124" s="43">
        <v>-747</v>
      </c>
    </row>
    <row r="125" spans="1:17" ht="12.75">
      <c r="A125" s="41" t="s">
        <v>157</v>
      </c>
      <c r="B125" s="42">
        <v>23242</v>
      </c>
      <c r="C125" s="42">
        <v>25023</v>
      </c>
      <c r="D125" s="42">
        <v>23794</v>
      </c>
      <c r="E125" s="42">
        <v>20291</v>
      </c>
      <c r="F125" s="42">
        <v>23683</v>
      </c>
      <c r="G125" s="42">
        <v>33916</v>
      </c>
      <c r="H125" s="42">
        <v>32226</v>
      </c>
      <c r="I125" s="42">
        <v>27731</v>
      </c>
      <c r="J125" s="42">
        <v>17096</v>
      </c>
      <c r="K125" s="42">
        <v>11211</v>
      </c>
      <c r="L125" s="42">
        <v>5944</v>
      </c>
      <c r="M125" s="42">
        <v>2711</v>
      </c>
      <c r="N125" s="42">
        <v>1456</v>
      </c>
      <c r="O125" s="42">
        <v>1001</v>
      </c>
      <c r="P125" s="42">
        <v>648</v>
      </c>
      <c r="Q125" s="43">
        <v>615</v>
      </c>
    </row>
    <row r="126" spans="1:17" ht="12.75">
      <c r="A126" s="41"/>
      <c r="B126" s="44"/>
      <c r="C126" s="608" t="s">
        <v>96</v>
      </c>
      <c r="D126" s="608"/>
      <c r="E126" s="608"/>
      <c r="F126" s="608"/>
      <c r="G126" s="608"/>
      <c r="H126" s="608"/>
      <c r="I126" s="44"/>
      <c r="J126" s="44"/>
      <c r="K126" s="44"/>
      <c r="L126" s="44"/>
      <c r="M126" s="44"/>
      <c r="N126" s="44"/>
      <c r="O126" s="44"/>
      <c r="P126" s="44"/>
      <c r="Q126" s="45"/>
    </row>
    <row r="127" spans="1:17" ht="12.75">
      <c r="A127" s="41"/>
      <c r="B127" s="44"/>
      <c r="C127" s="608"/>
      <c r="D127" s="608"/>
      <c r="E127" s="608"/>
      <c r="F127" s="608"/>
      <c r="G127" s="608"/>
      <c r="H127" s="608"/>
      <c r="I127" s="44"/>
      <c r="J127" s="44"/>
      <c r="K127" s="44"/>
      <c r="L127" s="44"/>
      <c r="M127" s="44"/>
      <c r="N127" s="44"/>
      <c r="O127" s="44"/>
      <c r="P127" s="44"/>
      <c r="Q127" s="45"/>
    </row>
    <row r="128" spans="1:17" ht="12.75">
      <c r="A128" s="46">
        <v>2002</v>
      </c>
      <c r="B128" s="72" t="s">
        <v>79</v>
      </c>
      <c r="C128" s="72" t="s">
        <v>92</v>
      </c>
      <c r="D128" s="72" t="s">
        <v>93</v>
      </c>
      <c r="E128" s="72" t="s">
        <v>80</v>
      </c>
      <c r="F128" s="72" t="s">
        <v>81</v>
      </c>
      <c r="G128" s="72" t="s">
        <v>82</v>
      </c>
      <c r="H128" s="72" t="s">
        <v>83</v>
      </c>
      <c r="I128" s="72" t="s">
        <v>84</v>
      </c>
      <c r="J128" s="72" t="s">
        <v>85</v>
      </c>
      <c r="K128" s="72" t="s">
        <v>86</v>
      </c>
      <c r="L128" s="72" t="s">
        <v>87</v>
      </c>
      <c r="M128" s="72" t="s">
        <v>88</v>
      </c>
      <c r="N128" s="72" t="s">
        <v>89</v>
      </c>
      <c r="O128" s="72" t="s">
        <v>90</v>
      </c>
      <c r="P128" s="72" t="s">
        <v>91</v>
      </c>
      <c r="Q128" s="77" t="s">
        <v>95</v>
      </c>
    </row>
    <row r="129" spans="1:17" ht="12.75">
      <c r="A129" s="41" t="s">
        <v>94</v>
      </c>
      <c r="B129" s="42">
        <v>-28542</v>
      </c>
      <c r="C129" s="42">
        <v>-32183</v>
      </c>
      <c r="D129" s="42">
        <v>-30463</v>
      </c>
      <c r="E129" s="42">
        <v>-24906</v>
      </c>
      <c r="F129" s="42">
        <v>-53695</v>
      </c>
      <c r="G129" s="42">
        <v>-116732</v>
      </c>
      <c r="H129" s="42">
        <v>-121477</v>
      </c>
      <c r="I129" s="42">
        <v>-112246</v>
      </c>
      <c r="J129" s="42">
        <v>-79135</v>
      </c>
      <c r="K129" s="42">
        <v>-52003</v>
      </c>
      <c r="L129" s="42">
        <v>-26235</v>
      </c>
      <c r="M129" s="42">
        <v>-9692</v>
      </c>
      <c r="N129" s="42">
        <v>-4225</v>
      </c>
      <c r="O129" s="42">
        <v>-2028</v>
      </c>
      <c r="P129" s="42">
        <v>-942</v>
      </c>
      <c r="Q129" s="43">
        <v>-849</v>
      </c>
    </row>
    <row r="130" spans="1:17" ht="12.75">
      <c r="A130" s="41" t="s">
        <v>157</v>
      </c>
      <c r="B130" s="42">
        <v>24634</v>
      </c>
      <c r="C130" s="42">
        <v>26522</v>
      </c>
      <c r="D130" s="42">
        <v>25219</v>
      </c>
      <c r="E130" s="42">
        <v>21506</v>
      </c>
      <c r="F130" s="42">
        <v>25102</v>
      </c>
      <c r="G130" s="42">
        <v>35948</v>
      </c>
      <c r="H130" s="42">
        <v>34156</v>
      </c>
      <c r="I130" s="42">
        <v>29392</v>
      </c>
      <c r="J130" s="42">
        <v>18120</v>
      </c>
      <c r="K130" s="42">
        <v>11883</v>
      </c>
      <c r="L130" s="42">
        <v>6300</v>
      </c>
      <c r="M130" s="42">
        <v>2873</v>
      </c>
      <c r="N130" s="42">
        <v>1543</v>
      </c>
      <c r="O130" s="42">
        <v>1061</v>
      </c>
      <c r="P130" s="42">
        <v>687</v>
      </c>
      <c r="Q130" s="43">
        <v>652</v>
      </c>
    </row>
    <row r="131" spans="1:17" ht="12.75">
      <c r="A131" s="41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4"/>
      <c r="Q131" s="45"/>
    </row>
    <row r="132" ht="13.5" thickBot="1"/>
    <row r="133" spans="1:17" ht="13.5" thickBot="1">
      <c r="A133" s="48">
        <v>2007</v>
      </c>
      <c r="B133" s="69" t="s">
        <v>128</v>
      </c>
      <c r="C133" s="71" t="s">
        <v>92</v>
      </c>
      <c r="D133" s="72" t="s">
        <v>93</v>
      </c>
      <c r="E133" s="69" t="s">
        <v>129</v>
      </c>
      <c r="F133" s="69" t="s">
        <v>130</v>
      </c>
      <c r="G133" s="69" t="s">
        <v>131</v>
      </c>
      <c r="H133" s="69" t="s">
        <v>132</v>
      </c>
      <c r="I133" s="69" t="s">
        <v>133</v>
      </c>
      <c r="J133" s="69" t="s">
        <v>134</v>
      </c>
      <c r="K133" s="69" t="s">
        <v>135</v>
      </c>
      <c r="L133" s="69" t="s">
        <v>136</v>
      </c>
      <c r="M133" s="69" t="s">
        <v>137</v>
      </c>
      <c r="N133" s="69" t="s">
        <v>138</v>
      </c>
      <c r="O133" s="69" t="s">
        <v>139</v>
      </c>
      <c r="P133" s="69" t="s">
        <v>140</v>
      </c>
      <c r="Q133" s="69" t="s">
        <v>95</v>
      </c>
    </row>
    <row r="134" spans="1:17" ht="13.5" thickBot="1">
      <c r="A134" s="41" t="s">
        <v>94</v>
      </c>
      <c r="B134" s="27">
        <v>33043</v>
      </c>
      <c r="C134" s="27">
        <v>34420</v>
      </c>
      <c r="D134" s="27">
        <v>30140</v>
      </c>
      <c r="E134" s="27">
        <v>27165</v>
      </c>
      <c r="F134" s="27">
        <v>111071</v>
      </c>
      <c r="G134" s="27">
        <v>241534</v>
      </c>
      <c r="H134" s="27">
        <v>245451</v>
      </c>
      <c r="I134" s="27">
        <v>188523</v>
      </c>
      <c r="J134" s="27">
        <v>115572</v>
      </c>
      <c r="K134" s="27">
        <v>68181</v>
      </c>
      <c r="L134" s="27">
        <v>40190</v>
      </c>
      <c r="M134" s="27">
        <v>17742</v>
      </c>
      <c r="N134" s="27">
        <v>6240</v>
      </c>
      <c r="O134" s="27">
        <v>2281</v>
      </c>
      <c r="P134" s="78">
        <v>1394</v>
      </c>
      <c r="Q134" s="79">
        <v>1629</v>
      </c>
    </row>
    <row r="135" spans="1:17" ht="12.75">
      <c r="A135" s="41" t="s">
        <v>157</v>
      </c>
      <c r="B135" s="80">
        <v>29274</v>
      </c>
      <c r="C135" s="80">
        <v>29779</v>
      </c>
      <c r="D135" s="80">
        <v>25637</v>
      </c>
      <c r="E135" s="80">
        <v>22585</v>
      </c>
      <c r="F135" s="80">
        <v>44987</v>
      </c>
      <c r="G135" s="80">
        <v>56299</v>
      </c>
      <c r="H135" s="80">
        <v>52920</v>
      </c>
      <c r="I135" s="80">
        <v>39405</v>
      </c>
      <c r="J135" s="80">
        <v>26732</v>
      </c>
      <c r="K135" s="80">
        <v>16284</v>
      </c>
      <c r="L135" s="80">
        <v>10392</v>
      </c>
      <c r="M135" s="80">
        <v>4974</v>
      </c>
      <c r="N135" s="80">
        <v>2572</v>
      </c>
      <c r="O135" s="80">
        <v>1346</v>
      </c>
      <c r="P135" s="80">
        <v>1003</v>
      </c>
      <c r="Q135" s="80">
        <v>1027</v>
      </c>
    </row>
    <row r="136" spans="2:17" ht="13.5" thickBot="1">
      <c r="B136" s="27" t="e">
        <f>#N/A</f>
        <v>#N/A</v>
      </c>
      <c r="C136" s="27" t="e">
        <f>#N/A</f>
        <v>#N/A</v>
      </c>
      <c r="D136" s="27" t="e">
        <f>#N/A</f>
        <v>#N/A</v>
      </c>
      <c r="E136" s="27" t="e">
        <f>#N/A</f>
        <v>#N/A</v>
      </c>
      <c r="F136" s="27" t="e">
        <f>#N/A</f>
        <v>#N/A</v>
      </c>
      <c r="G136" s="27" t="e">
        <f>#N/A</f>
        <v>#N/A</v>
      </c>
      <c r="H136" s="27" t="e">
        <f>#N/A</f>
        <v>#N/A</v>
      </c>
      <c r="I136" s="27" t="e">
        <f>#N/A</f>
        <v>#N/A</v>
      </c>
      <c r="J136" s="27" t="e">
        <f>#N/A</f>
        <v>#N/A</v>
      </c>
      <c r="K136" s="27" t="e">
        <f>#N/A</f>
        <v>#N/A</v>
      </c>
      <c r="L136" s="27" t="e">
        <f>#N/A</f>
        <v>#N/A</v>
      </c>
      <c r="M136" s="27" t="e">
        <f>#N/A</f>
        <v>#N/A</v>
      </c>
      <c r="N136" s="27" t="e">
        <f>#N/A</f>
        <v>#N/A</v>
      </c>
      <c r="O136" s="27" t="e">
        <f>#N/A</f>
        <v>#N/A</v>
      </c>
      <c r="P136" s="27" t="e">
        <f>#N/A</f>
        <v>#N/A</v>
      </c>
      <c r="Q136" s="78">
        <f>1629/(-1000)</f>
        <v>-1.629</v>
      </c>
    </row>
    <row r="137" spans="1:17" ht="12.75">
      <c r="A137" s="48"/>
      <c r="B137" s="69"/>
      <c r="C137" s="71"/>
      <c r="D137" s="72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16:17" ht="12.75">
      <c r="P138" s="78"/>
      <c r="Q138" s="78"/>
    </row>
    <row r="139" ht="13.5" thickBot="1"/>
    <row r="140" spans="1:17" ht="12.75">
      <c r="A140" s="48">
        <v>2007</v>
      </c>
      <c r="B140" s="69" t="s">
        <v>128</v>
      </c>
      <c r="C140" s="71" t="s">
        <v>92</v>
      </c>
      <c r="D140" s="72" t="s">
        <v>93</v>
      </c>
      <c r="E140" s="69" t="s">
        <v>129</v>
      </c>
      <c r="F140" s="69" t="s">
        <v>130</v>
      </c>
      <c r="G140" s="69" t="s">
        <v>131</v>
      </c>
      <c r="H140" s="69" t="s">
        <v>132</v>
      </c>
      <c r="I140" s="69" t="s">
        <v>133</v>
      </c>
      <c r="J140" s="69" t="s">
        <v>134</v>
      </c>
      <c r="K140" s="69" t="s">
        <v>135</v>
      </c>
      <c r="L140" s="69" t="s">
        <v>136</v>
      </c>
      <c r="M140" s="69" t="s">
        <v>137</v>
      </c>
      <c r="N140" s="69" t="s">
        <v>138</v>
      </c>
      <c r="O140" s="69" t="s">
        <v>139</v>
      </c>
      <c r="P140" s="69" t="s">
        <v>140</v>
      </c>
      <c r="Q140" s="69" t="s">
        <v>95</v>
      </c>
    </row>
    <row r="141" spans="1:17" ht="12.75">
      <c r="A141" s="41" t="s">
        <v>159</v>
      </c>
      <c r="B141" s="27">
        <f>B134/(-1000)</f>
        <v>-33.043</v>
      </c>
      <c r="C141" s="27" t="e">
        <f>#N/A</f>
        <v>#N/A</v>
      </c>
      <c r="D141" s="27" t="e">
        <f>#N/A</f>
        <v>#N/A</v>
      </c>
      <c r="E141" s="27" t="e">
        <f>#N/A</f>
        <v>#N/A</v>
      </c>
      <c r="F141" s="27" t="e">
        <f>#N/A</f>
        <v>#N/A</v>
      </c>
      <c r="G141" s="27" t="e">
        <f>#N/A</f>
        <v>#N/A</v>
      </c>
      <c r="H141" s="27" t="e">
        <f>#N/A</f>
        <v>#N/A</v>
      </c>
      <c r="I141" s="27" t="e">
        <f>#N/A</f>
        <v>#N/A</v>
      </c>
      <c r="J141" s="27" t="e">
        <f>#N/A</f>
        <v>#N/A</v>
      </c>
      <c r="K141" s="27" t="e">
        <f>#N/A</f>
        <v>#N/A</v>
      </c>
      <c r="L141" s="27" t="e">
        <f>#N/A</f>
        <v>#N/A</v>
      </c>
      <c r="M141" s="27" t="e">
        <f>#N/A</f>
        <v>#N/A</v>
      </c>
      <c r="N141" s="27" t="e">
        <f>#N/A</f>
        <v>#N/A</v>
      </c>
      <c r="O141" s="27" t="e">
        <f>#N/A</f>
        <v>#N/A</v>
      </c>
      <c r="P141" s="27" t="e">
        <f>#N/A</f>
        <v>#N/A</v>
      </c>
      <c r="Q141" s="27" t="e">
        <f>#N/A</f>
        <v>#N/A</v>
      </c>
    </row>
    <row r="142" spans="1:17" ht="12.75">
      <c r="A142" s="41" t="s">
        <v>160</v>
      </c>
      <c r="B142" s="27" t="e">
        <f>#N/A</f>
        <v>#N/A</v>
      </c>
      <c r="C142" s="27" t="e">
        <f>#N/A</f>
        <v>#N/A</v>
      </c>
      <c r="D142" s="27" t="e">
        <f>#N/A</f>
        <v>#N/A</v>
      </c>
      <c r="E142" s="27" t="e">
        <f>#N/A</f>
        <v>#N/A</v>
      </c>
      <c r="F142" s="27" t="e">
        <f>#N/A</f>
        <v>#N/A</v>
      </c>
      <c r="G142" s="27" t="e">
        <f>#N/A</f>
        <v>#N/A</v>
      </c>
      <c r="H142" s="27" t="e">
        <f>#N/A</f>
        <v>#N/A</v>
      </c>
      <c r="I142" s="27" t="e">
        <f>#N/A</f>
        <v>#N/A</v>
      </c>
      <c r="J142" s="27" t="e">
        <f>#N/A</f>
        <v>#N/A</v>
      </c>
      <c r="K142" s="27" t="e">
        <f>#N/A</f>
        <v>#N/A</v>
      </c>
      <c r="L142" s="27" t="e">
        <f>#N/A</f>
        <v>#N/A</v>
      </c>
      <c r="M142" s="27" t="e">
        <f>#N/A</f>
        <v>#N/A</v>
      </c>
      <c r="N142" s="27" t="e">
        <f>#N/A</f>
        <v>#N/A</v>
      </c>
      <c r="O142" s="27" t="e">
        <f>#N/A</f>
        <v>#N/A</v>
      </c>
      <c r="P142" s="27" t="e">
        <f>#N/A</f>
        <v>#N/A</v>
      </c>
      <c r="Q142" s="27">
        <f>Q135/(1000)</f>
        <v>1.027</v>
      </c>
    </row>
    <row r="144" ht="13.5" thickBot="1"/>
    <row r="145" spans="1:18" ht="13.5" thickBot="1">
      <c r="A145" s="48">
        <v>2008</v>
      </c>
      <c r="B145" s="69" t="s">
        <v>128</v>
      </c>
      <c r="C145" s="71" t="s">
        <v>92</v>
      </c>
      <c r="D145" s="72" t="s">
        <v>93</v>
      </c>
      <c r="E145" s="69" t="s">
        <v>129</v>
      </c>
      <c r="F145" s="69" t="s">
        <v>130</v>
      </c>
      <c r="G145" s="69" t="s">
        <v>131</v>
      </c>
      <c r="H145" s="69" t="s">
        <v>132</v>
      </c>
      <c r="I145" s="69" t="s">
        <v>133</v>
      </c>
      <c r="J145" s="69" t="s">
        <v>134</v>
      </c>
      <c r="K145" s="69" t="s">
        <v>135</v>
      </c>
      <c r="L145" s="69" t="s">
        <v>136</v>
      </c>
      <c r="M145" s="69" t="s">
        <v>137</v>
      </c>
      <c r="N145" s="69" t="s">
        <v>138</v>
      </c>
      <c r="O145" s="69" t="s">
        <v>139</v>
      </c>
      <c r="P145" s="69" t="s">
        <v>140</v>
      </c>
      <c r="Q145" s="69" t="s">
        <v>95</v>
      </c>
      <c r="R145" s="79"/>
    </row>
    <row r="146" spans="1:17" ht="12.75">
      <c r="A146" s="41" t="s">
        <v>159</v>
      </c>
      <c r="B146" s="27">
        <v>35839</v>
      </c>
      <c r="C146" s="27">
        <v>37332</v>
      </c>
      <c r="D146" s="27">
        <v>32691</v>
      </c>
      <c r="E146" s="27">
        <v>29464</v>
      </c>
      <c r="F146" s="27">
        <v>120470</v>
      </c>
      <c r="G146" s="27">
        <v>261975</v>
      </c>
      <c r="H146" s="27">
        <v>266222</v>
      </c>
      <c r="I146" s="27">
        <v>204477</v>
      </c>
      <c r="J146" s="27">
        <v>125352</v>
      </c>
      <c r="K146" s="27">
        <v>73952</v>
      </c>
      <c r="L146" s="27">
        <v>43591</v>
      </c>
      <c r="M146" s="27">
        <v>19244</v>
      </c>
      <c r="N146" s="27">
        <v>6768</v>
      </c>
      <c r="O146" s="27">
        <v>2474</v>
      </c>
      <c r="P146" s="27">
        <v>1512</v>
      </c>
      <c r="Q146" s="27">
        <v>1767</v>
      </c>
    </row>
    <row r="147" spans="1:17" ht="12.75">
      <c r="A147" s="41" t="s">
        <v>160</v>
      </c>
      <c r="B147" s="27">
        <v>30686</v>
      </c>
      <c r="C147" s="27">
        <v>31217</v>
      </c>
      <c r="D147" s="27">
        <v>26875</v>
      </c>
      <c r="E147" s="27">
        <v>23675</v>
      </c>
      <c r="F147" s="27">
        <v>47159</v>
      </c>
      <c r="G147" s="27">
        <v>59015</v>
      </c>
      <c r="H147" s="27">
        <v>55474</v>
      </c>
      <c r="I147" s="27">
        <v>41307</v>
      </c>
      <c r="J147" s="27">
        <v>28023</v>
      </c>
      <c r="K147" s="27">
        <v>17070</v>
      </c>
      <c r="L147" s="27">
        <v>10893</v>
      </c>
      <c r="M147" s="27">
        <v>5214</v>
      </c>
      <c r="N147" s="27">
        <v>2696</v>
      </c>
      <c r="O147" s="27">
        <v>1411</v>
      </c>
      <c r="P147" s="27">
        <v>1051</v>
      </c>
      <c r="Q147" s="27">
        <v>1077</v>
      </c>
    </row>
    <row r="148" ht="13.5" thickBot="1">
      <c r="B148" s="49"/>
    </row>
    <row r="149" spans="1:17" ht="12.75">
      <c r="A149" s="48">
        <v>2008</v>
      </c>
      <c r="B149" s="69" t="s">
        <v>128</v>
      </c>
      <c r="C149" s="71" t="s">
        <v>92</v>
      </c>
      <c r="D149" s="72" t="s">
        <v>93</v>
      </c>
      <c r="E149" s="69" t="s">
        <v>129</v>
      </c>
      <c r="F149" s="69" t="s">
        <v>130</v>
      </c>
      <c r="G149" s="69" t="s">
        <v>131</v>
      </c>
      <c r="H149" s="69" t="s">
        <v>132</v>
      </c>
      <c r="I149" s="69" t="s">
        <v>133</v>
      </c>
      <c r="J149" s="69" t="s">
        <v>134</v>
      </c>
      <c r="K149" s="69" t="s">
        <v>135</v>
      </c>
      <c r="L149" s="69" t="s">
        <v>136</v>
      </c>
      <c r="M149" s="69" t="s">
        <v>137</v>
      </c>
      <c r="N149" s="69" t="s">
        <v>138</v>
      </c>
      <c r="O149" s="69" t="s">
        <v>139</v>
      </c>
      <c r="P149" s="69" t="s">
        <v>140</v>
      </c>
      <c r="Q149" s="69" t="s">
        <v>95</v>
      </c>
    </row>
    <row r="150" spans="1:17" ht="12.75">
      <c r="A150" s="41" t="s">
        <v>159</v>
      </c>
      <c r="B150" s="27">
        <f>B146/(-1000)</f>
        <v>-35.839</v>
      </c>
      <c r="C150" s="27">
        <f>C146/(-1000)</f>
        <v>-37.332</v>
      </c>
      <c r="D150" s="27" t="e">
        <f>#N/A</f>
        <v>#N/A</v>
      </c>
      <c r="E150" s="27" t="e">
        <f>#N/A</f>
        <v>#N/A</v>
      </c>
      <c r="F150" s="27" t="e">
        <f>#N/A</f>
        <v>#N/A</v>
      </c>
      <c r="G150" s="27" t="e">
        <f>#N/A</f>
        <v>#N/A</v>
      </c>
      <c r="H150" s="27" t="e">
        <f>#N/A</f>
        <v>#N/A</v>
      </c>
      <c r="I150" s="27" t="e">
        <f>#N/A</f>
        <v>#N/A</v>
      </c>
      <c r="J150" s="27" t="e">
        <f>#N/A</f>
        <v>#N/A</v>
      </c>
      <c r="K150" s="27" t="e">
        <f>#N/A</f>
        <v>#N/A</v>
      </c>
      <c r="L150" s="27" t="e">
        <f>#N/A</f>
        <v>#N/A</v>
      </c>
      <c r="M150" s="27" t="e">
        <f>#N/A</f>
        <v>#N/A</v>
      </c>
      <c r="N150" s="27" t="e">
        <f>#N/A</f>
        <v>#N/A</v>
      </c>
      <c r="O150" s="27" t="e">
        <f>#N/A</f>
        <v>#N/A</v>
      </c>
      <c r="P150" s="27" t="e">
        <f>#N/A</f>
        <v>#N/A</v>
      </c>
      <c r="Q150" s="27" t="e">
        <f>#N/A</f>
        <v>#N/A</v>
      </c>
    </row>
    <row r="151" spans="1:17" ht="12.75">
      <c r="A151" s="41" t="s">
        <v>160</v>
      </c>
      <c r="B151" s="27">
        <f>B147/(1000)</f>
        <v>30.686</v>
      </c>
      <c r="C151" s="27" t="e">
        <f>#N/A</f>
        <v>#N/A</v>
      </c>
      <c r="D151" s="27" t="e">
        <f>#N/A</f>
        <v>#N/A</v>
      </c>
      <c r="E151" s="27" t="e">
        <f>#N/A</f>
        <v>#N/A</v>
      </c>
      <c r="F151" s="27" t="e">
        <f>#N/A</f>
        <v>#N/A</v>
      </c>
      <c r="G151" s="27" t="e">
        <f>#N/A</f>
        <v>#N/A</v>
      </c>
      <c r="H151" s="27" t="e">
        <f>#N/A</f>
        <v>#N/A</v>
      </c>
      <c r="I151" s="27" t="e">
        <f>#N/A</f>
        <v>#N/A</v>
      </c>
      <c r="J151" s="27" t="e">
        <f>#N/A</f>
        <v>#N/A</v>
      </c>
      <c r="K151" s="27" t="e">
        <f>#N/A</f>
        <v>#N/A</v>
      </c>
      <c r="L151" s="27" t="e">
        <f>#N/A</f>
        <v>#N/A</v>
      </c>
      <c r="M151" s="27" t="e">
        <f>#N/A</f>
        <v>#N/A</v>
      </c>
      <c r="N151" s="27" t="e">
        <f>#N/A</f>
        <v>#N/A</v>
      </c>
      <c r="O151" s="27" t="e">
        <f>#N/A</f>
        <v>#N/A</v>
      </c>
      <c r="P151" s="27" t="e">
        <f>#N/A</f>
        <v>#N/A</v>
      </c>
      <c r="Q151" s="27" t="e">
        <f>#N/A</f>
        <v>#N/A</v>
      </c>
    </row>
    <row r="155" spans="1:18" ht="12.75">
      <c r="A155" s="48">
        <v>2009</v>
      </c>
      <c r="B155" s="69" t="s">
        <v>128</v>
      </c>
      <c r="C155" s="72" t="s">
        <v>92</v>
      </c>
      <c r="D155" s="72" t="s">
        <v>93</v>
      </c>
      <c r="E155" s="69" t="s">
        <v>129</v>
      </c>
      <c r="F155" s="69" t="s">
        <v>130</v>
      </c>
      <c r="G155" s="69" t="s">
        <v>131</v>
      </c>
      <c r="H155" s="69" t="s">
        <v>132</v>
      </c>
      <c r="I155" s="69" t="s">
        <v>133</v>
      </c>
      <c r="J155" s="69" t="s">
        <v>134</v>
      </c>
      <c r="K155" s="69" t="s">
        <v>135</v>
      </c>
      <c r="L155" s="69" t="s">
        <v>136</v>
      </c>
      <c r="M155" s="69" t="s">
        <v>137</v>
      </c>
      <c r="N155" s="69" t="s">
        <v>138</v>
      </c>
      <c r="O155" s="69" t="s">
        <v>139</v>
      </c>
      <c r="P155" s="69" t="s">
        <v>140</v>
      </c>
      <c r="Q155" s="69" t="s">
        <v>95</v>
      </c>
      <c r="R155" s="50"/>
    </row>
    <row r="156" spans="1:18" ht="12.75">
      <c r="A156" s="41" t="s">
        <v>224</v>
      </c>
      <c r="B156" s="81">
        <v>38864</v>
      </c>
      <c r="C156" s="81">
        <v>40483</v>
      </c>
      <c r="D156" s="81">
        <v>35450</v>
      </c>
      <c r="E156" s="81">
        <v>31951</v>
      </c>
      <c r="F156" s="81">
        <v>130636</v>
      </c>
      <c r="G156" s="81">
        <v>284086</v>
      </c>
      <c r="H156" s="81">
        <v>288695</v>
      </c>
      <c r="I156" s="81">
        <v>221735</v>
      </c>
      <c r="J156" s="81">
        <v>135932</v>
      </c>
      <c r="K156" s="81">
        <v>80193</v>
      </c>
      <c r="L156" s="81">
        <v>47270</v>
      </c>
      <c r="M156" s="81">
        <v>20868</v>
      </c>
      <c r="N156" s="81">
        <v>7340</v>
      </c>
      <c r="O156" s="81">
        <v>2683</v>
      </c>
      <c r="P156" s="81">
        <v>1640</v>
      </c>
      <c r="Q156" s="81">
        <v>1914</v>
      </c>
      <c r="R156" s="50"/>
    </row>
    <row r="157" spans="1:18" ht="12.75">
      <c r="A157" s="41" t="s">
        <v>225</v>
      </c>
      <c r="B157" s="81">
        <v>32159</v>
      </c>
      <c r="C157" s="81">
        <v>32717</v>
      </c>
      <c r="D157" s="81">
        <v>28166</v>
      </c>
      <c r="E157" s="81">
        <v>24813</v>
      </c>
      <c r="F157" s="81">
        <v>49425</v>
      </c>
      <c r="G157" s="81">
        <v>61851</v>
      </c>
      <c r="H157" s="81">
        <v>58138</v>
      </c>
      <c r="I157" s="81">
        <v>43292</v>
      </c>
      <c r="J157" s="81">
        <v>29369</v>
      </c>
      <c r="K157" s="81">
        <v>17891</v>
      </c>
      <c r="L157" s="81">
        <v>11417</v>
      </c>
      <c r="M157" s="81">
        <v>5466</v>
      </c>
      <c r="N157" s="81">
        <v>2826</v>
      </c>
      <c r="O157" s="81">
        <v>1479</v>
      </c>
      <c r="P157" s="81">
        <v>1102</v>
      </c>
      <c r="Q157" s="81">
        <v>1127</v>
      </c>
      <c r="R157" s="50"/>
    </row>
    <row r="158" spans="1:18" ht="12.75">
      <c r="A158" s="5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50"/>
    </row>
    <row r="159" spans="1:18" ht="12.75" hidden="1">
      <c r="A159" s="5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50"/>
    </row>
    <row r="160" spans="1:18" ht="12.75">
      <c r="A160" s="48">
        <v>2009</v>
      </c>
      <c r="B160" s="69" t="s">
        <v>128</v>
      </c>
      <c r="C160" s="72" t="s">
        <v>92</v>
      </c>
      <c r="D160" s="72" t="s">
        <v>93</v>
      </c>
      <c r="E160" s="69" t="s">
        <v>129</v>
      </c>
      <c r="F160" s="69" t="s">
        <v>130</v>
      </c>
      <c r="G160" s="69" t="s">
        <v>131</v>
      </c>
      <c r="H160" s="69" t="s">
        <v>132</v>
      </c>
      <c r="I160" s="69" t="s">
        <v>133</v>
      </c>
      <c r="J160" s="69" t="s">
        <v>134</v>
      </c>
      <c r="K160" s="69" t="s">
        <v>135</v>
      </c>
      <c r="L160" s="69" t="s">
        <v>136</v>
      </c>
      <c r="M160" s="69" t="s">
        <v>137</v>
      </c>
      <c r="N160" s="69" t="s">
        <v>138</v>
      </c>
      <c r="O160" s="69" t="s">
        <v>139</v>
      </c>
      <c r="P160" s="69" t="s">
        <v>140</v>
      </c>
      <c r="Q160" s="69" t="s">
        <v>95</v>
      </c>
      <c r="R160" s="50"/>
    </row>
    <row r="161" spans="1:17" ht="12.75">
      <c r="A161" s="41" t="s">
        <v>224</v>
      </c>
      <c r="B161" s="27">
        <f>B156/(-1000)</f>
        <v>-38.864</v>
      </c>
      <c r="C161" s="27" t="e">
        <f>#N/A</f>
        <v>#N/A</v>
      </c>
      <c r="D161" s="27" t="e">
        <f>#N/A</f>
        <v>#N/A</v>
      </c>
      <c r="E161" s="27" t="e">
        <f>#N/A</f>
        <v>#N/A</v>
      </c>
      <c r="F161" s="27" t="e">
        <f>#N/A</f>
        <v>#N/A</v>
      </c>
      <c r="G161" s="27" t="e">
        <f>#N/A</f>
        <v>#N/A</v>
      </c>
      <c r="H161" s="27" t="e">
        <f>#N/A</f>
        <v>#N/A</v>
      </c>
      <c r="I161" s="27" t="e">
        <f>#N/A</f>
        <v>#N/A</v>
      </c>
      <c r="J161" s="27" t="e">
        <f>#N/A</f>
        <v>#N/A</v>
      </c>
      <c r="K161" s="27" t="e">
        <f>#N/A</f>
        <v>#N/A</v>
      </c>
      <c r="L161" s="27" t="e">
        <f>#N/A</f>
        <v>#N/A</v>
      </c>
      <c r="M161" s="27" t="e">
        <f>#N/A</f>
        <v>#N/A</v>
      </c>
      <c r="N161" s="27" t="e">
        <f>#N/A</f>
        <v>#N/A</v>
      </c>
      <c r="O161" s="27" t="e">
        <f>#N/A</f>
        <v>#N/A</v>
      </c>
      <c r="P161" s="27" t="e">
        <f>#N/A</f>
        <v>#N/A</v>
      </c>
      <c r="Q161" s="27" t="e">
        <f>#N/A</f>
        <v>#N/A</v>
      </c>
    </row>
    <row r="162" spans="1:17" ht="12.75">
      <c r="A162" s="41" t="s">
        <v>225</v>
      </c>
      <c r="B162" s="27">
        <f>B157/(1000)</f>
        <v>32.159</v>
      </c>
      <c r="C162" s="27" t="e">
        <f>#N/A</f>
        <v>#N/A</v>
      </c>
      <c r="D162" s="27" t="e">
        <f>#N/A</f>
        <v>#N/A</v>
      </c>
      <c r="E162" s="27" t="e">
        <f>#N/A</f>
        <v>#N/A</v>
      </c>
      <c r="F162" s="27" t="e">
        <f>#N/A</f>
        <v>#N/A</v>
      </c>
      <c r="G162" s="27" t="e">
        <f>#N/A</f>
        <v>#N/A</v>
      </c>
      <c r="H162" s="27" t="e">
        <f>#N/A</f>
        <v>#N/A</v>
      </c>
      <c r="I162" s="27" t="e">
        <f>#N/A</f>
        <v>#N/A</v>
      </c>
      <c r="J162" s="27" t="e">
        <f>#N/A</f>
        <v>#N/A</v>
      </c>
      <c r="K162" s="27" t="e">
        <f>#N/A</f>
        <v>#N/A</v>
      </c>
      <c r="L162" s="27" t="e">
        <f>#N/A</f>
        <v>#N/A</v>
      </c>
      <c r="M162" s="27" t="e">
        <f>#N/A</f>
        <v>#N/A</v>
      </c>
      <c r="N162" s="27" t="e">
        <f>#N/A</f>
        <v>#N/A</v>
      </c>
      <c r="O162" s="27" t="e">
        <f>#N/A</f>
        <v>#N/A</v>
      </c>
      <c r="P162" s="27" t="e">
        <f>#N/A</f>
        <v>#N/A</v>
      </c>
      <c r="Q162" s="27" t="e">
        <f>#N/A</f>
        <v>#N/A</v>
      </c>
    </row>
    <row r="163" ht="13.5" thickBot="1"/>
    <row r="164" spans="1:17" ht="12.75">
      <c r="A164" s="32">
        <v>2014</v>
      </c>
      <c r="B164" s="69" t="s">
        <v>128</v>
      </c>
      <c r="C164" s="71" t="s">
        <v>92</v>
      </c>
      <c r="D164" s="72" t="s">
        <v>93</v>
      </c>
      <c r="E164" s="69" t="s">
        <v>129</v>
      </c>
      <c r="F164" s="69" t="s">
        <v>130</v>
      </c>
      <c r="G164" s="69" t="s">
        <v>131</v>
      </c>
      <c r="H164" s="69" t="s">
        <v>132</v>
      </c>
      <c r="I164" s="69" t="s">
        <v>133</v>
      </c>
      <c r="J164" s="69" t="s">
        <v>134</v>
      </c>
      <c r="K164" s="69" t="s">
        <v>135</v>
      </c>
      <c r="L164" s="69" t="s">
        <v>136</v>
      </c>
      <c r="M164" s="69" t="s">
        <v>137</v>
      </c>
      <c r="N164" s="69" t="s">
        <v>138</v>
      </c>
      <c r="O164" s="69" t="s">
        <v>139</v>
      </c>
      <c r="P164" s="69" t="s">
        <v>140</v>
      </c>
      <c r="Q164" s="69" t="s">
        <v>95</v>
      </c>
    </row>
    <row r="165" spans="1:23" s="446" customFormat="1" ht="14.25">
      <c r="A165" s="443" t="s">
        <v>105</v>
      </c>
      <c r="B165" s="444">
        <v>69185</v>
      </c>
      <c r="C165" s="445">
        <v>64344</v>
      </c>
      <c r="D165" s="444">
        <v>51924</v>
      </c>
      <c r="E165" s="445">
        <v>42168</v>
      </c>
      <c r="F165" s="444">
        <v>128617</v>
      </c>
      <c r="G165" s="445">
        <v>284483</v>
      </c>
      <c r="H165" s="444">
        <v>307438</v>
      </c>
      <c r="I165" s="445">
        <v>220125</v>
      </c>
      <c r="J165" s="444">
        <v>185566</v>
      </c>
      <c r="K165" s="445">
        <v>122759</v>
      </c>
      <c r="L165" s="444">
        <v>55991</v>
      </c>
      <c r="M165" s="445">
        <v>44452</v>
      </c>
      <c r="N165" s="444">
        <v>19674</v>
      </c>
      <c r="O165" s="445">
        <v>9138</v>
      </c>
      <c r="P165" s="444">
        <v>3198</v>
      </c>
      <c r="Q165" s="445">
        <v>4113</v>
      </c>
      <c r="R165" s="443"/>
      <c r="S165" s="443"/>
      <c r="T165" s="443"/>
      <c r="U165" s="443"/>
      <c r="V165" s="443"/>
      <c r="W165" s="443"/>
    </row>
    <row r="166" spans="1:23" s="446" customFormat="1" ht="14.25">
      <c r="A166" s="443" t="s">
        <v>145</v>
      </c>
      <c r="B166" s="444">
        <v>61982</v>
      </c>
      <c r="C166" s="445">
        <v>62474</v>
      </c>
      <c r="D166" s="444">
        <v>52202</v>
      </c>
      <c r="E166" s="445">
        <v>38734</v>
      </c>
      <c r="F166" s="444">
        <v>51746</v>
      </c>
      <c r="G166" s="445">
        <v>97386</v>
      </c>
      <c r="H166" s="444">
        <v>105346</v>
      </c>
      <c r="I166" s="445">
        <v>84583</v>
      </c>
      <c r="J166" s="444">
        <v>57954</v>
      </c>
      <c r="K166" s="445">
        <v>35478</v>
      </c>
      <c r="L166" s="444">
        <v>27859</v>
      </c>
      <c r="M166" s="445">
        <v>17754</v>
      </c>
      <c r="N166" s="444">
        <v>9494</v>
      </c>
      <c r="O166" s="445">
        <v>4297</v>
      </c>
      <c r="P166" s="444">
        <v>3002</v>
      </c>
      <c r="Q166" s="445">
        <v>3884</v>
      </c>
      <c r="R166" s="443"/>
      <c r="S166" s="443"/>
      <c r="T166" s="443"/>
      <c r="U166" s="443"/>
      <c r="V166" s="443"/>
      <c r="W166" s="443"/>
    </row>
    <row r="167" spans="1:17" ht="15" thickBot="1">
      <c r="A167" s="32">
        <v>2014</v>
      </c>
      <c r="B167" s="228"/>
      <c r="C167" s="229"/>
      <c r="D167" s="228"/>
      <c r="E167" s="229"/>
      <c r="F167" s="228"/>
      <c r="G167" s="229"/>
      <c r="H167" s="228"/>
      <c r="I167" s="229"/>
      <c r="J167" s="228"/>
      <c r="K167" s="229"/>
      <c r="L167" s="228"/>
      <c r="M167" s="229"/>
      <c r="N167" s="228"/>
      <c r="O167" s="229"/>
      <c r="P167" s="228"/>
      <c r="Q167" s="229"/>
    </row>
    <row r="168" spans="1:17" ht="12.75">
      <c r="A168" s="32"/>
      <c r="B168" s="69" t="s">
        <v>128</v>
      </c>
      <c r="C168" s="71" t="s">
        <v>92</v>
      </c>
      <c r="D168" s="72" t="s">
        <v>93</v>
      </c>
      <c r="E168" s="69" t="s">
        <v>129</v>
      </c>
      <c r="F168" s="69" t="s">
        <v>130</v>
      </c>
      <c r="G168" s="69" t="s">
        <v>131</v>
      </c>
      <c r="H168" s="69" t="s">
        <v>132</v>
      </c>
      <c r="I168" s="69" t="s">
        <v>133</v>
      </c>
      <c r="J168" s="69" t="s">
        <v>134</v>
      </c>
      <c r="K168" s="69" t="s">
        <v>135</v>
      </c>
      <c r="L168" s="69" t="s">
        <v>136</v>
      </c>
      <c r="M168" s="69" t="s">
        <v>137</v>
      </c>
      <c r="N168" s="69" t="s">
        <v>138</v>
      </c>
      <c r="O168" s="69" t="s">
        <v>139</v>
      </c>
      <c r="P168" s="69" t="s">
        <v>140</v>
      </c>
      <c r="Q168" s="69" t="s">
        <v>95</v>
      </c>
    </row>
    <row r="169" spans="1:23" s="446" customFormat="1" ht="14.25">
      <c r="A169" s="443" t="s">
        <v>105</v>
      </c>
      <c r="B169" s="447">
        <f>B165/(-1000)</f>
        <v>-69.185</v>
      </c>
      <c r="C169" s="447" t="e">
        <f>#N/A</f>
        <v>#N/A</v>
      </c>
      <c r="D169" s="447" t="e">
        <f>#N/A</f>
        <v>#N/A</v>
      </c>
      <c r="E169" s="447" t="e">
        <f>#N/A</f>
        <v>#N/A</v>
      </c>
      <c r="F169" s="447" t="e">
        <f>#N/A</f>
        <v>#N/A</v>
      </c>
      <c r="G169" s="447" t="e">
        <f>#N/A</f>
        <v>#N/A</v>
      </c>
      <c r="H169" s="447" t="e">
        <f>#N/A</f>
        <v>#N/A</v>
      </c>
      <c r="I169" s="447" t="e">
        <f>#N/A</f>
        <v>#N/A</v>
      </c>
      <c r="J169" s="447" t="e">
        <f>#N/A</f>
        <v>#N/A</v>
      </c>
      <c r="K169" s="447" t="e">
        <f>#N/A</f>
        <v>#N/A</v>
      </c>
      <c r="L169" s="447" t="e">
        <f>#N/A</f>
        <v>#N/A</v>
      </c>
      <c r="M169" s="447" t="e">
        <f>#N/A</f>
        <v>#N/A</v>
      </c>
      <c r="N169" s="447" t="e">
        <f>#N/A</f>
        <v>#N/A</v>
      </c>
      <c r="O169" s="447" t="e">
        <f>#N/A</f>
        <v>#N/A</v>
      </c>
      <c r="P169" s="447" t="e">
        <f>#N/A</f>
        <v>#N/A</v>
      </c>
      <c r="Q169" s="447" t="e">
        <f>#N/A</f>
        <v>#N/A</v>
      </c>
      <c r="R169" s="443"/>
      <c r="S169" s="443"/>
      <c r="T169" s="443"/>
      <c r="U169" s="443"/>
      <c r="V169" s="443"/>
      <c r="W169" s="443"/>
    </row>
    <row r="170" spans="1:23" s="446" customFormat="1" ht="14.25">
      <c r="A170" s="443" t="s">
        <v>145</v>
      </c>
      <c r="B170" s="447">
        <f>B166/(1000)</f>
        <v>61.982</v>
      </c>
      <c r="C170" s="447" t="e">
        <f>#N/A</f>
        <v>#N/A</v>
      </c>
      <c r="D170" s="447" t="e">
        <f>#N/A</f>
        <v>#N/A</v>
      </c>
      <c r="E170" s="447" t="e">
        <f>#N/A</f>
        <v>#N/A</v>
      </c>
      <c r="F170" s="447" t="e">
        <f>#N/A</f>
        <v>#N/A</v>
      </c>
      <c r="G170" s="447" t="e">
        <f>#N/A</f>
        <v>#N/A</v>
      </c>
      <c r="H170" s="447" t="e">
        <f>#N/A</f>
        <v>#N/A</v>
      </c>
      <c r="I170" s="447" t="e">
        <f>#N/A</f>
        <v>#N/A</v>
      </c>
      <c r="J170" s="447" t="e">
        <f>#N/A</f>
        <v>#N/A</v>
      </c>
      <c r="K170" s="447" t="e">
        <f>#N/A</f>
        <v>#N/A</v>
      </c>
      <c r="L170" s="447" t="e">
        <f>#N/A</f>
        <v>#N/A</v>
      </c>
      <c r="M170" s="447" t="e">
        <f>#N/A</f>
        <v>#N/A</v>
      </c>
      <c r="N170" s="447" t="e">
        <f>#N/A</f>
        <v>#N/A</v>
      </c>
      <c r="O170" s="447" t="e">
        <f>#N/A</f>
        <v>#N/A</v>
      </c>
      <c r="P170" s="447" t="e">
        <f>#N/A</f>
        <v>#N/A</v>
      </c>
      <c r="Q170" s="447" t="e">
        <f>#N/A</f>
        <v>#N/A</v>
      </c>
      <c r="R170" s="443"/>
      <c r="S170" s="443"/>
      <c r="T170" s="443"/>
      <c r="U170" s="443"/>
      <c r="V170" s="443"/>
      <c r="W170" s="443"/>
    </row>
    <row r="171" spans="20:23" ht="38.25">
      <c r="T171" s="73" t="s">
        <v>163</v>
      </c>
      <c r="U171" s="27">
        <v>449158</v>
      </c>
      <c r="V171" s="27">
        <v>662929</v>
      </c>
      <c r="W171" s="27">
        <v>844720</v>
      </c>
    </row>
  </sheetData>
  <sheetProtection/>
  <mergeCells count="1">
    <mergeCell ref="C126:H127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rightToLeft="1"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E15"/>
  <sheetViews>
    <sheetView rightToLeft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41.8515625" style="310" customWidth="1"/>
    <col min="2" max="4" width="16.28125" style="310" customWidth="1"/>
    <col min="5" max="5" width="41.00390625" style="310" customWidth="1"/>
    <col min="6" max="25" width="9.140625" style="310" customWidth="1"/>
    <col min="26" max="16384" width="9.140625" style="311" customWidth="1"/>
  </cols>
  <sheetData>
    <row r="1" ht="49.5" customHeight="1"/>
    <row r="2" spans="1:5" ht="16.5">
      <c r="A2" s="568" t="s">
        <v>383</v>
      </c>
      <c r="B2" s="568"/>
      <c r="C2" s="568"/>
      <c r="D2" s="568"/>
      <c r="E2" s="568"/>
    </row>
    <row r="3" spans="1:5" ht="16.5">
      <c r="A3" s="568" t="s">
        <v>372</v>
      </c>
      <c r="B3" s="568"/>
      <c r="C3" s="568"/>
      <c r="D3" s="568"/>
      <c r="E3" s="568"/>
    </row>
    <row r="4" spans="1:5" ht="16.5">
      <c r="A4" s="568" t="s">
        <v>291</v>
      </c>
      <c r="B4" s="568"/>
      <c r="C4" s="568"/>
      <c r="D4" s="568"/>
      <c r="E4" s="568"/>
    </row>
    <row r="6" spans="1:3" ht="21" customHeight="1">
      <c r="A6" s="560" t="s">
        <v>235</v>
      </c>
      <c r="B6" s="312"/>
      <c r="C6" s="312"/>
    </row>
    <row r="7" spans="1:5" ht="42.75" customHeight="1">
      <c r="A7" s="406" t="s">
        <v>283</v>
      </c>
      <c r="B7" s="313">
        <v>2012</v>
      </c>
      <c r="C7" s="313">
        <v>2013</v>
      </c>
      <c r="D7" s="314">
        <v>2014</v>
      </c>
      <c r="E7" s="407" t="s">
        <v>10</v>
      </c>
    </row>
    <row r="8" spans="1:5" ht="42.75" customHeight="1">
      <c r="A8" s="315" t="s">
        <v>373</v>
      </c>
      <c r="B8" s="316">
        <v>2105875</v>
      </c>
      <c r="C8" s="316">
        <v>2213845</v>
      </c>
      <c r="D8" s="316">
        <v>2327350</v>
      </c>
      <c r="E8" s="317" t="s">
        <v>375</v>
      </c>
    </row>
    <row r="9" spans="1:5" ht="42.75" customHeight="1">
      <c r="A9" s="318" t="s">
        <v>374</v>
      </c>
      <c r="B9" s="319">
        <v>1043040</v>
      </c>
      <c r="C9" s="319">
        <v>1073375</v>
      </c>
      <c r="D9" s="319">
        <v>1081000</v>
      </c>
      <c r="E9" s="320" t="s">
        <v>376</v>
      </c>
    </row>
    <row r="10" spans="1:5" ht="33.75" customHeight="1">
      <c r="A10" s="408" t="s">
        <v>40</v>
      </c>
      <c r="B10" s="409">
        <f>SUM(B8:B9)</f>
        <v>3148915</v>
      </c>
      <c r="C10" s="409">
        <f>SUM(C8:C9)</f>
        <v>3287220</v>
      </c>
      <c r="D10" s="409">
        <f>SUM(D8:D9)</f>
        <v>3408350</v>
      </c>
      <c r="E10" s="410" t="s">
        <v>4</v>
      </c>
    </row>
    <row r="11" ht="9" customHeight="1"/>
    <row r="12" spans="1:5" ht="12.75">
      <c r="A12" s="566" t="s">
        <v>377</v>
      </c>
      <c r="B12" s="566"/>
      <c r="C12" s="557"/>
      <c r="D12" s="567" t="s">
        <v>378</v>
      </c>
      <c r="E12" s="567"/>
    </row>
    <row r="13" spans="1:5" ht="12.75">
      <c r="A13" s="566" t="s">
        <v>379</v>
      </c>
      <c r="B13" s="566"/>
      <c r="C13" s="567" t="s">
        <v>380</v>
      </c>
      <c r="D13" s="567"/>
      <c r="E13" s="567"/>
    </row>
    <row r="14" spans="1:5" ht="22.5" customHeight="1">
      <c r="A14" s="566" t="s">
        <v>381</v>
      </c>
      <c r="B14" s="566"/>
      <c r="C14" s="567" t="s">
        <v>382</v>
      </c>
      <c r="D14" s="567"/>
      <c r="E14" s="567"/>
    </row>
    <row r="15" spans="1:5" ht="12.75">
      <c r="A15" s="558" t="s">
        <v>111</v>
      </c>
      <c r="B15" s="558"/>
      <c r="C15" s="558"/>
      <c r="D15" s="558"/>
      <c r="E15" s="559" t="s">
        <v>144</v>
      </c>
    </row>
  </sheetData>
  <sheetProtection/>
  <mergeCells count="9">
    <mergeCell ref="A14:B14"/>
    <mergeCell ref="C14:E14"/>
    <mergeCell ref="A2:E2"/>
    <mergeCell ref="A3:E3"/>
    <mergeCell ref="A4:E4"/>
    <mergeCell ref="A12:B12"/>
    <mergeCell ref="D12:E12"/>
    <mergeCell ref="A13:B13"/>
    <mergeCell ref="C13:E13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S28"/>
  <sheetViews>
    <sheetView rightToLeft="1" view="pageBreakPreview" zoomScaleSheetLayoutView="100" zoomScalePageLayoutView="0" workbookViewId="0" topLeftCell="A4">
      <selection activeCell="K14" sqref="K14"/>
    </sheetView>
  </sheetViews>
  <sheetFormatPr defaultColWidth="15.7109375" defaultRowHeight="12.75"/>
  <cols>
    <col min="1" max="1" width="18.421875" style="51" customWidth="1"/>
    <col min="2" max="2" width="13.421875" style="51" customWidth="1"/>
    <col min="3" max="3" width="12.7109375" style="51" customWidth="1"/>
    <col min="4" max="6" width="13.421875" style="51" customWidth="1"/>
    <col min="7" max="7" width="13.7109375" style="51" customWidth="1"/>
    <col min="8" max="8" width="14.140625" style="51" customWidth="1"/>
    <col min="9" max="9" width="13.421875" style="51" customWidth="1"/>
    <col min="10" max="10" width="15.421875" style="51" customWidth="1"/>
    <col min="11" max="11" width="12.140625" style="51" bestFit="1" customWidth="1"/>
    <col min="12" max="12" width="10.421875" style="51" customWidth="1"/>
    <col min="13" max="13" width="12.140625" style="51" bestFit="1" customWidth="1"/>
    <col min="14" max="23" width="15.7109375" style="51" customWidth="1"/>
    <col min="24" max="16384" width="15.7109375" style="2" customWidth="1"/>
  </cols>
  <sheetData>
    <row r="1" ht="30" customHeight="1"/>
    <row r="2" spans="1:23" s="113" customFormat="1" ht="22.5" customHeight="1">
      <c r="A2" s="569" t="s">
        <v>242</v>
      </c>
      <c r="B2" s="569"/>
      <c r="C2" s="569"/>
      <c r="D2" s="569"/>
      <c r="E2" s="569"/>
      <c r="F2" s="569"/>
      <c r="G2" s="569"/>
      <c r="H2" s="569"/>
      <c r="I2" s="569"/>
      <c r="J2" s="569"/>
      <c r="K2" s="103"/>
      <c r="L2" s="103"/>
      <c r="M2" s="103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15" customFormat="1" ht="22.5" customHeight="1">
      <c r="A3" s="569" t="s">
        <v>243</v>
      </c>
      <c r="B3" s="569"/>
      <c r="C3" s="569"/>
      <c r="D3" s="569"/>
      <c r="E3" s="569"/>
      <c r="F3" s="569"/>
      <c r="G3" s="569"/>
      <c r="H3" s="569"/>
      <c r="I3" s="569"/>
      <c r="J3" s="569"/>
      <c r="K3" s="166"/>
      <c r="L3" s="166"/>
      <c r="M3" s="166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s="115" customFormat="1" ht="18.75" customHeight="1">
      <c r="A4" s="569" t="s">
        <v>305</v>
      </c>
      <c r="B4" s="569"/>
      <c r="C4" s="569"/>
      <c r="D4" s="569"/>
      <c r="E4" s="569"/>
      <c r="F4" s="569"/>
      <c r="G4" s="569"/>
      <c r="H4" s="569"/>
      <c r="I4" s="569"/>
      <c r="J4" s="569"/>
      <c r="K4" s="166"/>
      <c r="L4" s="166"/>
      <c r="M4" s="166"/>
      <c r="N4" s="103"/>
      <c r="O4" s="112"/>
      <c r="P4" s="112"/>
      <c r="Q4" s="112"/>
      <c r="R4" s="112"/>
      <c r="S4" s="112"/>
      <c r="T4" s="112"/>
      <c r="U4" s="112"/>
      <c r="V4" s="112"/>
      <c r="W4" s="112"/>
    </row>
    <row r="5" ht="17.25" customHeight="1">
      <c r="A5" s="195" t="s">
        <v>236</v>
      </c>
    </row>
    <row r="6" spans="1:23" ht="26.25" customHeight="1">
      <c r="A6" s="106" t="s">
        <v>146</v>
      </c>
      <c r="B6" s="570">
        <v>2000</v>
      </c>
      <c r="C6" s="571"/>
      <c r="D6" s="572"/>
      <c r="E6" s="570">
        <v>2005</v>
      </c>
      <c r="F6" s="571"/>
      <c r="G6" s="572"/>
      <c r="H6" s="573" t="s">
        <v>286</v>
      </c>
      <c r="I6" s="574"/>
      <c r="J6" s="574"/>
      <c r="U6" s="2"/>
      <c r="V6" s="2"/>
      <c r="W6" s="2"/>
    </row>
    <row r="7" spans="1:20" s="15" customFormat="1" ht="29.25" customHeight="1">
      <c r="A7" s="107" t="s">
        <v>104</v>
      </c>
      <c r="B7" s="119" t="s">
        <v>308</v>
      </c>
      <c r="C7" s="119" t="s">
        <v>309</v>
      </c>
      <c r="D7" s="119" t="s">
        <v>125</v>
      </c>
      <c r="E7" s="119" t="s">
        <v>308</v>
      </c>
      <c r="F7" s="119" t="s">
        <v>309</v>
      </c>
      <c r="G7" s="119" t="s">
        <v>125</v>
      </c>
      <c r="H7" s="119" t="s">
        <v>308</v>
      </c>
      <c r="I7" s="119" t="s">
        <v>309</v>
      </c>
      <c r="J7" s="120" t="s">
        <v>125</v>
      </c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s="5" customFormat="1" ht="19.5" customHeight="1">
      <c r="A8" s="321" t="s">
        <v>63</v>
      </c>
      <c r="B8" s="322">
        <v>25112</v>
      </c>
      <c r="C8" s="322">
        <v>23242</v>
      </c>
      <c r="D8" s="323">
        <v>48354</v>
      </c>
      <c r="E8" s="322">
        <v>28070</v>
      </c>
      <c r="F8" s="322">
        <v>26623</v>
      </c>
      <c r="G8" s="323">
        <v>54693</v>
      </c>
      <c r="H8" s="322">
        <v>69185</v>
      </c>
      <c r="I8" s="322">
        <v>61982</v>
      </c>
      <c r="J8" s="324">
        <v>131167</v>
      </c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5" customFormat="1" ht="19.5" customHeight="1">
      <c r="A9" s="325" t="s">
        <v>64</v>
      </c>
      <c r="B9" s="326">
        <v>28316</v>
      </c>
      <c r="C9" s="326">
        <v>25023</v>
      </c>
      <c r="D9" s="327">
        <v>53339</v>
      </c>
      <c r="E9" s="326">
        <v>29239</v>
      </c>
      <c r="F9" s="326">
        <v>27083</v>
      </c>
      <c r="G9" s="327">
        <v>56322</v>
      </c>
      <c r="H9" s="326">
        <v>64344</v>
      </c>
      <c r="I9" s="326">
        <v>62474</v>
      </c>
      <c r="J9" s="328">
        <v>126818</v>
      </c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s="5" customFormat="1" ht="19.5" customHeight="1">
      <c r="A10" s="321" t="s">
        <v>65</v>
      </c>
      <c r="B10" s="329">
        <v>26803</v>
      </c>
      <c r="C10" s="329">
        <v>23794</v>
      </c>
      <c r="D10" s="330">
        <v>50597</v>
      </c>
      <c r="E10" s="329">
        <v>25604</v>
      </c>
      <c r="F10" s="329">
        <v>23316</v>
      </c>
      <c r="G10" s="330">
        <v>48920</v>
      </c>
      <c r="H10" s="329">
        <v>51924</v>
      </c>
      <c r="I10" s="329">
        <v>52202</v>
      </c>
      <c r="J10" s="331">
        <v>104126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53" s="5" customFormat="1" ht="19.5" customHeight="1">
      <c r="A11" s="325" t="s">
        <v>66</v>
      </c>
      <c r="B11" s="326">
        <v>21913</v>
      </c>
      <c r="C11" s="326">
        <v>20291</v>
      </c>
      <c r="D11" s="327">
        <v>42204</v>
      </c>
      <c r="E11" s="326">
        <v>23077</v>
      </c>
      <c r="F11" s="326">
        <v>20540</v>
      </c>
      <c r="G11" s="327">
        <v>43617</v>
      </c>
      <c r="H11" s="326">
        <v>42168</v>
      </c>
      <c r="I11" s="326">
        <v>38734</v>
      </c>
      <c r="J11" s="328">
        <v>80902</v>
      </c>
      <c r="K11" s="121"/>
      <c r="L11" s="122"/>
      <c r="M11" s="122"/>
      <c r="N11" s="123"/>
      <c r="O11" s="122"/>
      <c r="P11" s="122"/>
      <c r="Q11" s="123"/>
      <c r="R11" s="122"/>
      <c r="S11" s="122"/>
      <c r="T11" s="123"/>
      <c r="U11" s="122"/>
      <c r="V11" s="122"/>
      <c r="W11" s="123"/>
      <c r="X11" s="121"/>
      <c r="Y11" s="122"/>
      <c r="Z11" s="122"/>
      <c r="AA11" s="123"/>
      <c r="AB11" s="122"/>
      <c r="AC11" s="122"/>
      <c r="AD11" s="123"/>
      <c r="AE11" s="122"/>
      <c r="AF11" s="122"/>
      <c r="AG11" s="123"/>
      <c r="AH11" s="122"/>
      <c r="AI11" s="122"/>
      <c r="AJ11" s="123"/>
      <c r="AK11" s="121"/>
      <c r="AL11" s="122"/>
      <c r="AM11" s="122"/>
      <c r="AN11" s="123"/>
      <c r="AO11" s="122"/>
      <c r="AP11" s="122"/>
      <c r="AQ11" s="123"/>
      <c r="AR11" s="122"/>
      <c r="AS11" s="122"/>
      <c r="AT11" s="123"/>
      <c r="AU11" s="122"/>
      <c r="AV11" s="122"/>
      <c r="AW11" s="123"/>
      <c r="AX11" s="121"/>
      <c r="AY11" s="122"/>
      <c r="AZ11" s="122"/>
      <c r="BA11" s="123"/>
      <c r="BB11" s="122"/>
      <c r="BC11" s="122"/>
      <c r="BD11" s="123"/>
      <c r="BE11" s="122"/>
      <c r="BF11" s="122"/>
      <c r="BG11" s="123"/>
      <c r="BH11" s="122"/>
      <c r="BI11" s="122"/>
      <c r="BJ11" s="123"/>
      <c r="BK11" s="121"/>
      <c r="BL11" s="122"/>
      <c r="BM11" s="122"/>
      <c r="BN11" s="123"/>
      <c r="BO11" s="122"/>
      <c r="BP11" s="122"/>
      <c r="BQ11" s="123"/>
      <c r="BR11" s="122"/>
      <c r="BS11" s="122"/>
      <c r="BT11" s="123"/>
      <c r="BU11" s="122"/>
      <c r="BV11" s="122"/>
      <c r="BW11" s="123"/>
      <c r="BX11" s="121"/>
      <c r="BY11" s="122"/>
      <c r="BZ11" s="122"/>
      <c r="CA11" s="123"/>
      <c r="CB11" s="122"/>
      <c r="CC11" s="122"/>
      <c r="CD11" s="123"/>
      <c r="CE11" s="122"/>
      <c r="CF11" s="122"/>
      <c r="CG11" s="123"/>
      <c r="CH11" s="122"/>
      <c r="CI11" s="122"/>
      <c r="CJ11" s="123"/>
      <c r="CK11" s="121"/>
      <c r="CL11" s="122"/>
      <c r="CM11" s="122"/>
      <c r="CN11" s="123"/>
      <c r="CO11" s="122"/>
      <c r="CP11" s="122"/>
      <c r="CQ11" s="123"/>
      <c r="CR11" s="122"/>
      <c r="CS11" s="122"/>
      <c r="CT11" s="123"/>
      <c r="CU11" s="122"/>
      <c r="CV11" s="122"/>
      <c r="CW11" s="123"/>
      <c r="CX11" s="121"/>
      <c r="CY11" s="122"/>
      <c r="CZ11" s="122"/>
      <c r="DA11" s="123"/>
      <c r="DB11" s="122"/>
      <c r="DC11" s="122"/>
      <c r="DD11" s="123"/>
      <c r="DE11" s="122"/>
      <c r="DF11" s="122"/>
      <c r="DG11" s="123"/>
      <c r="DH11" s="122"/>
      <c r="DI11" s="122"/>
      <c r="DJ11" s="123"/>
      <c r="DK11" s="121"/>
      <c r="DL11" s="122"/>
      <c r="DM11" s="122"/>
      <c r="DN11" s="123"/>
      <c r="DO11" s="122"/>
      <c r="DP11" s="122"/>
      <c r="DQ11" s="123"/>
      <c r="DR11" s="122"/>
      <c r="DS11" s="122"/>
      <c r="DT11" s="123"/>
      <c r="DU11" s="122"/>
      <c r="DV11" s="122"/>
      <c r="DW11" s="123"/>
      <c r="DX11" s="121"/>
      <c r="DY11" s="122"/>
      <c r="DZ11" s="122"/>
      <c r="EA11" s="123"/>
      <c r="EB11" s="122"/>
      <c r="EC11" s="122"/>
      <c r="ED11" s="123"/>
      <c r="EE11" s="122"/>
      <c r="EF11" s="122"/>
      <c r="EG11" s="123"/>
      <c r="EH11" s="122"/>
      <c r="EI11" s="122"/>
      <c r="EJ11" s="123"/>
      <c r="EK11" s="121"/>
      <c r="EL11" s="122"/>
      <c r="EM11" s="122"/>
      <c r="EN11" s="123"/>
      <c r="EO11" s="122"/>
      <c r="EP11" s="122"/>
      <c r="EQ11" s="123"/>
      <c r="ER11" s="122"/>
      <c r="ES11" s="122"/>
      <c r="ET11" s="123"/>
      <c r="EU11" s="122"/>
      <c r="EV11" s="122"/>
      <c r="EW11" s="123"/>
      <c r="EX11" s="121"/>
      <c r="EY11" s="122"/>
      <c r="EZ11" s="122"/>
      <c r="FA11" s="123"/>
      <c r="FB11" s="122"/>
      <c r="FC11" s="122"/>
      <c r="FD11" s="123"/>
      <c r="FE11" s="122"/>
      <c r="FF11" s="122"/>
      <c r="FG11" s="123"/>
      <c r="FH11" s="122"/>
      <c r="FI11" s="122"/>
      <c r="FJ11" s="123"/>
      <c r="FK11" s="121"/>
      <c r="FL11" s="122"/>
      <c r="FM11" s="122"/>
      <c r="FN11" s="123"/>
      <c r="FO11" s="122"/>
      <c r="FP11" s="122"/>
      <c r="FQ11" s="123"/>
      <c r="FR11" s="122"/>
      <c r="FS11" s="122"/>
      <c r="FT11" s="123"/>
      <c r="FU11" s="122"/>
      <c r="FV11" s="122"/>
      <c r="FW11" s="123"/>
      <c r="FX11" s="121"/>
      <c r="FY11" s="122"/>
      <c r="FZ11" s="122"/>
      <c r="GA11" s="123"/>
      <c r="GB11" s="122"/>
      <c r="GC11" s="122"/>
      <c r="GD11" s="123"/>
      <c r="GE11" s="122"/>
      <c r="GF11" s="122"/>
      <c r="GG11" s="123"/>
      <c r="GH11" s="122"/>
      <c r="GI11" s="122"/>
      <c r="GJ11" s="123"/>
      <c r="GK11" s="121"/>
      <c r="GL11" s="122"/>
      <c r="GM11" s="122"/>
      <c r="GN11" s="123"/>
      <c r="GO11" s="122"/>
      <c r="GP11" s="122"/>
      <c r="GQ11" s="123"/>
      <c r="GR11" s="122"/>
      <c r="GS11" s="122"/>
      <c r="GT11" s="123"/>
      <c r="GU11" s="122"/>
      <c r="GV11" s="122"/>
      <c r="GW11" s="123"/>
      <c r="GX11" s="121"/>
      <c r="GY11" s="122"/>
      <c r="GZ11" s="122"/>
      <c r="HA11" s="123"/>
      <c r="HB11" s="122"/>
      <c r="HC11" s="122"/>
      <c r="HD11" s="123"/>
      <c r="HE11" s="122"/>
      <c r="HF11" s="122"/>
      <c r="HG11" s="123"/>
      <c r="HH11" s="122"/>
      <c r="HI11" s="122"/>
      <c r="HJ11" s="123"/>
      <c r="HK11" s="121"/>
      <c r="HL11" s="122"/>
      <c r="HM11" s="122"/>
      <c r="HN11" s="123"/>
      <c r="HO11" s="122"/>
      <c r="HP11" s="122"/>
      <c r="HQ11" s="123"/>
      <c r="HR11" s="122"/>
      <c r="HS11" s="122"/>
      <c r="HT11" s="123"/>
      <c r="HU11" s="122"/>
      <c r="HV11" s="122"/>
      <c r="HW11" s="123"/>
      <c r="HX11" s="121"/>
      <c r="HY11" s="122"/>
      <c r="HZ11" s="122"/>
      <c r="IA11" s="123"/>
      <c r="IB11" s="122"/>
      <c r="IC11" s="122"/>
      <c r="ID11" s="123"/>
      <c r="IE11" s="122"/>
      <c r="IF11" s="122"/>
      <c r="IG11" s="123"/>
      <c r="IH11" s="122"/>
      <c r="II11" s="122"/>
      <c r="IJ11" s="123"/>
      <c r="IK11" s="121"/>
      <c r="IL11" s="122"/>
      <c r="IM11" s="122"/>
      <c r="IN11" s="123"/>
      <c r="IO11" s="122"/>
      <c r="IP11" s="122"/>
      <c r="IQ11" s="123"/>
      <c r="IR11" s="122"/>
      <c r="IS11" s="122"/>
    </row>
    <row r="12" spans="1:20" s="5" customFormat="1" ht="19.5" customHeight="1">
      <c r="A12" s="321" t="s">
        <v>67</v>
      </c>
      <c r="B12" s="329">
        <v>47243</v>
      </c>
      <c r="C12" s="329">
        <v>23683</v>
      </c>
      <c r="D12" s="330">
        <v>70926</v>
      </c>
      <c r="E12" s="329">
        <v>94354</v>
      </c>
      <c r="F12" s="329">
        <v>40914</v>
      </c>
      <c r="G12" s="330">
        <v>135268</v>
      </c>
      <c r="H12" s="329">
        <v>128617</v>
      </c>
      <c r="I12" s="329">
        <v>51746</v>
      </c>
      <c r="J12" s="331">
        <v>180363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5" customFormat="1" ht="19.5" customHeight="1">
      <c r="A13" s="325" t="s">
        <v>68</v>
      </c>
      <c r="B13" s="326">
        <v>102706</v>
      </c>
      <c r="C13" s="326">
        <v>33916</v>
      </c>
      <c r="D13" s="327">
        <v>136622</v>
      </c>
      <c r="E13" s="326">
        <v>205183</v>
      </c>
      <c r="F13" s="326">
        <v>51201</v>
      </c>
      <c r="G13" s="327">
        <v>256384</v>
      </c>
      <c r="H13" s="326">
        <v>284483</v>
      </c>
      <c r="I13" s="326">
        <v>97386</v>
      </c>
      <c r="J13" s="328">
        <v>381869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5" customFormat="1" ht="19.5" customHeight="1">
      <c r="A14" s="321" t="s">
        <v>69</v>
      </c>
      <c r="B14" s="329">
        <v>106880</v>
      </c>
      <c r="C14" s="329">
        <v>32226</v>
      </c>
      <c r="D14" s="330">
        <v>139106</v>
      </c>
      <c r="E14" s="329">
        <v>208510</v>
      </c>
      <c r="F14" s="329">
        <v>48128</v>
      </c>
      <c r="G14" s="330">
        <v>256638</v>
      </c>
      <c r="H14" s="329">
        <v>307438</v>
      </c>
      <c r="I14" s="329">
        <v>105346</v>
      </c>
      <c r="J14" s="331">
        <v>412784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5" customFormat="1" ht="19.5" customHeight="1">
      <c r="A15" s="325" t="s">
        <v>70</v>
      </c>
      <c r="B15" s="326">
        <v>98759</v>
      </c>
      <c r="C15" s="326">
        <v>27731</v>
      </c>
      <c r="D15" s="327">
        <v>126490</v>
      </c>
      <c r="E15" s="326">
        <v>160150</v>
      </c>
      <c r="F15" s="326">
        <v>35837</v>
      </c>
      <c r="G15" s="327">
        <v>195987</v>
      </c>
      <c r="H15" s="326">
        <v>220125</v>
      </c>
      <c r="I15" s="326">
        <v>84583</v>
      </c>
      <c r="J15" s="328">
        <v>304708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5" customFormat="1" ht="19.5" customHeight="1">
      <c r="A16" s="321" t="s">
        <v>71</v>
      </c>
      <c r="B16" s="329">
        <v>69626</v>
      </c>
      <c r="C16" s="329">
        <v>17096</v>
      </c>
      <c r="D16" s="330">
        <v>86722</v>
      </c>
      <c r="E16" s="329">
        <v>98178</v>
      </c>
      <c r="F16" s="329">
        <v>24312</v>
      </c>
      <c r="G16" s="330">
        <v>122490</v>
      </c>
      <c r="H16" s="329">
        <v>185566</v>
      </c>
      <c r="I16" s="329">
        <v>57954</v>
      </c>
      <c r="J16" s="331">
        <v>243520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5" customFormat="1" ht="19.5" customHeight="1">
      <c r="A17" s="325" t="s">
        <v>72</v>
      </c>
      <c r="B17" s="326">
        <v>45754</v>
      </c>
      <c r="C17" s="326">
        <v>11211</v>
      </c>
      <c r="D17" s="327">
        <v>56965</v>
      </c>
      <c r="E17" s="326">
        <v>57920</v>
      </c>
      <c r="F17" s="326">
        <v>14810</v>
      </c>
      <c r="G17" s="327">
        <v>72730</v>
      </c>
      <c r="H17" s="326">
        <v>122759</v>
      </c>
      <c r="I17" s="326">
        <v>35478</v>
      </c>
      <c r="J17" s="328">
        <v>158237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s="5" customFormat="1" ht="19.5" customHeight="1">
      <c r="A18" s="321" t="s">
        <v>73</v>
      </c>
      <c r="B18" s="329">
        <v>23083</v>
      </c>
      <c r="C18" s="329">
        <v>5944</v>
      </c>
      <c r="D18" s="330">
        <v>29027</v>
      </c>
      <c r="E18" s="329">
        <v>34141</v>
      </c>
      <c r="F18" s="329">
        <v>9451</v>
      </c>
      <c r="G18" s="330">
        <v>43592</v>
      </c>
      <c r="H18" s="329">
        <v>55991</v>
      </c>
      <c r="I18" s="329">
        <v>27859</v>
      </c>
      <c r="J18" s="331">
        <v>83850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s="5" customFormat="1" ht="19.5" customHeight="1">
      <c r="A19" s="325" t="s">
        <v>74</v>
      </c>
      <c r="B19" s="326">
        <v>8527</v>
      </c>
      <c r="C19" s="326">
        <v>2711</v>
      </c>
      <c r="D19" s="327">
        <v>11238</v>
      </c>
      <c r="E19" s="326">
        <v>15072</v>
      </c>
      <c r="F19" s="326">
        <v>4524</v>
      </c>
      <c r="G19" s="327">
        <v>19596</v>
      </c>
      <c r="H19" s="326">
        <v>44452</v>
      </c>
      <c r="I19" s="326">
        <v>17754</v>
      </c>
      <c r="J19" s="328">
        <v>62206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5" customFormat="1" ht="19.5" customHeight="1">
      <c r="A20" s="321" t="s">
        <v>75</v>
      </c>
      <c r="B20" s="329">
        <v>3717</v>
      </c>
      <c r="C20" s="329">
        <v>1456</v>
      </c>
      <c r="D20" s="330">
        <v>5173</v>
      </c>
      <c r="E20" s="329">
        <v>5301</v>
      </c>
      <c r="F20" s="329">
        <v>2339</v>
      </c>
      <c r="G20" s="330">
        <v>7640</v>
      </c>
      <c r="H20" s="329">
        <v>19674</v>
      </c>
      <c r="I20" s="329">
        <v>9494</v>
      </c>
      <c r="J20" s="331">
        <v>29168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5" customFormat="1" ht="19.5" customHeight="1">
      <c r="A21" s="325" t="s">
        <v>76</v>
      </c>
      <c r="B21" s="326">
        <v>1784</v>
      </c>
      <c r="C21" s="326">
        <v>1001</v>
      </c>
      <c r="D21" s="327">
        <v>2785</v>
      </c>
      <c r="E21" s="326">
        <v>1938</v>
      </c>
      <c r="F21" s="326">
        <v>1224</v>
      </c>
      <c r="G21" s="327">
        <v>3162</v>
      </c>
      <c r="H21" s="326">
        <v>9138</v>
      </c>
      <c r="I21" s="326">
        <v>4297</v>
      </c>
      <c r="J21" s="328">
        <v>13435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s="5" customFormat="1" ht="19.5" customHeight="1">
      <c r="A22" s="321" t="s">
        <v>77</v>
      </c>
      <c r="B22" s="329">
        <v>829</v>
      </c>
      <c r="C22" s="329">
        <v>648</v>
      </c>
      <c r="D22" s="330">
        <v>1477</v>
      </c>
      <c r="E22" s="329">
        <v>1184</v>
      </c>
      <c r="F22" s="329">
        <v>912</v>
      </c>
      <c r="G22" s="330">
        <v>2096</v>
      </c>
      <c r="H22" s="329">
        <v>3198</v>
      </c>
      <c r="I22" s="329">
        <v>3002</v>
      </c>
      <c r="J22" s="331">
        <v>6200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5" customFormat="1" ht="19.5" customHeight="1">
      <c r="A23" s="325" t="s">
        <v>97</v>
      </c>
      <c r="B23" s="326">
        <v>747</v>
      </c>
      <c r="C23" s="326">
        <v>615</v>
      </c>
      <c r="D23" s="327">
        <v>1362</v>
      </c>
      <c r="E23" s="326">
        <v>1384</v>
      </c>
      <c r="F23" s="326">
        <v>934</v>
      </c>
      <c r="G23" s="327">
        <v>2318</v>
      </c>
      <c r="H23" s="326">
        <v>4113</v>
      </c>
      <c r="I23" s="326">
        <v>3884</v>
      </c>
      <c r="J23" s="328">
        <v>7997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s="5" customFormat="1" ht="17.25" customHeight="1">
      <c r="A24" s="332" t="s">
        <v>282</v>
      </c>
      <c r="B24" s="333">
        <v>611799</v>
      </c>
      <c r="C24" s="333">
        <v>250588</v>
      </c>
      <c r="D24" s="333">
        <v>862387</v>
      </c>
      <c r="E24" s="333">
        <f>SUM(E8:E23)</f>
        <v>989305</v>
      </c>
      <c r="F24" s="333">
        <f>SUM(F8:F23)</f>
        <v>332148</v>
      </c>
      <c r="G24" s="333">
        <v>1321453</v>
      </c>
      <c r="H24" s="333">
        <v>1613175</v>
      </c>
      <c r="I24" s="333">
        <v>714175</v>
      </c>
      <c r="J24" s="333">
        <v>2327350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3" s="179" customFormat="1" ht="15" customHeight="1">
      <c r="A25" s="176" t="s">
        <v>127</v>
      </c>
      <c r="B25" s="334"/>
      <c r="C25" s="334"/>
      <c r="D25" s="334"/>
      <c r="E25" s="334"/>
      <c r="F25" s="334"/>
      <c r="G25" s="334"/>
      <c r="H25" s="334"/>
      <c r="I25" s="334"/>
      <c r="J25" s="178" t="s">
        <v>287</v>
      </c>
      <c r="K25" s="334"/>
      <c r="L25" s="334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23" s="179" customFormat="1" ht="15" customHeight="1">
      <c r="A26" s="334" t="s">
        <v>111</v>
      </c>
      <c r="B26" s="334"/>
      <c r="C26" s="334"/>
      <c r="D26" s="334"/>
      <c r="E26" s="334"/>
      <c r="F26" s="334"/>
      <c r="G26" s="334"/>
      <c r="H26" s="334"/>
      <c r="J26" s="335" t="s">
        <v>144</v>
      </c>
      <c r="K26" s="335"/>
      <c r="L26" s="335"/>
      <c r="M26" s="335"/>
      <c r="N26" s="336"/>
      <c r="O26" s="336"/>
      <c r="P26" s="336"/>
      <c r="Q26" s="336"/>
      <c r="R26" s="336"/>
      <c r="S26" s="336"/>
      <c r="T26" s="336"/>
      <c r="U26" s="177"/>
      <c r="V26" s="177"/>
      <c r="W26" s="177"/>
    </row>
    <row r="27" spans="2:13" ht="12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4" ht="12.75">
      <c r="B28" s="58"/>
      <c r="C28" s="58"/>
      <c r="D28" s="58"/>
    </row>
  </sheetData>
  <sheetProtection/>
  <mergeCells count="6">
    <mergeCell ref="A2:J2"/>
    <mergeCell ref="A3:J3"/>
    <mergeCell ref="A4:J4"/>
    <mergeCell ref="B6:D6"/>
    <mergeCell ref="E6:G6"/>
    <mergeCell ref="H6:J6"/>
  </mergeCells>
  <printOptions horizontalCentered="1"/>
  <pageMargins left="0.44" right="0.32" top="0.5" bottom="0.5" header="0" footer="0.2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4"/>
  <sheetViews>
    <sheetView rightToLeft="1" view="pageBreakPreview" zoomScaleSheetLayoutView="100" zoomScalePageLayoutView="0" workbookViewId="0" topLeftCell="A1">
      <selection activeCell="E2" sqref="E2"/>
    </sheetView>
  </sheetViews>
  <sheetFormatPr defaultColWidth="20.7109375" defaultRowHeight="49.5" customHeight="1"/>
  <cols>
    <col min="1" max="1" width="18.7109375" style="19" customWidth="1"/>
    <col min="2" max="2" width="58.8515625" style="19" customWidth="1"/>
    <col min="3" max="3" width="2.7109375" style="19" hidden="1" customWidth="1"/>
    <col min="4" max="4" width="65.7109375" style="19" customWidth="1"/>
    <col min="5" max="22" width="20.7109375" style="19" customWidth="1"/>
  </cols>
  <sheetData>
    <row r="1" spans="1:22" s="14" customFormat="1" ht="99.75" customHeight="1">
      <c r="A1" s="576"/>
      <c r="B1" s="576"/>
      <c r="C1" s="576"/>
      <c r="D1" s="576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4" customFormat="1" ht="19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199.5" customHeight="1"/>
    <row r="4" spans="2:4" ht="30" customHeight="1">
      <c r="B4" s="575"/>
      <c r="C4" s="575"/>
      <c r="D4" s="575"/>
    </row>
    <row r="5" ht="199.5" customHeight="1"/>
    <row r="6" ht="199.5" customHeight="1"/>
    <row r="7" ht="199.5" customHeight="1"/>
    <row r="8" ht="199.5" customHeight="1"/>
    <row r="9" ht="199.5" customHeight="1"/>
  </sheetData>
  <sheetProtection/>
  <mergeCells count="2">
    <mergeCell ref="B4:D4"/>
    <mergeCell ref="A1:D1"/>
  </mergeCells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rightToLeft="1" view="pageBreakPreview" zoomScale="115" zoomScaleNormal="75" zoomScaleSheetLayoutView="115" zoomScalePageLayoutView="0" workbookViewId="0" topLeftCell="A6">
      <selection activeCell="F11" sqref="F11"/>
    </sheetView>
  </sheetViews>
  <sheetFormatPr defaultColWidth="9.140625" defaultRowHeight="12.75"/>
  <cols>
    <col min="1" max="1" width="38.28125" style="51" customWidth="1"/>
    <col min="2" max="4" width="23.00390625" style="51" customWidth="1"/>
    <col min="5" max="5" width="37.7109375" style="51" customWidth="1"/>
    <col min="6" max="6" width="9.140625" style="51" customWidth="1"/>
    <col min="7" max="9" width="7.8515625" style="51" customWidth="1"/>
    <col min="10" max="17" width="9.140625" style="51" customWidth="1"/>
    <col min="18" max="16384" width="9.140625" style="2" customWidth="1"/>
  </cols>
  <sheetData>
    <row r="1" spans="1:17" s="113" customFormat="1" ht="16.5">
      <c r="A1" s="569" t="s">
        <v>284</v>
      </c>
      <c r="B1" s="569"/>
      <c r="C1" s="569"/>
      <c r="D1" s="569"/>
      <c r="E1" s="569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s="115" customFormat="1" ht="18.75" customHeight="1">
      <c r="A2" s="569" t="s">
        <v>384</v>
      </c>
      <c r="B2" s="569"/>
      <c r="C2" s="569"/>
      <c r="D2" s="569"/>
      <c r="E2" s="569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s="115" customFormat="1" ht="16.5">
      <c r="A3" s="569" t="s">
        <v>291</v>
      </c>
      <c r="B3" s="569"/>
      <c r="C3" s="569"/>
      <c r="D3" s="569"/>
      <c r="E3" s="569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5" spans="1:7" ht="25.5" customHeight="1">
      <c r="A5" s="195" t="s">
        <v>187</v>
      </c>
      <c r="G5" s="59"/>
    </row>
    <row r="6" spans="1:6" ht="31.5" customHeight="1">
      <c r="A6" s="289" t="s">
        <v>283</v>
      </c>
      <c r="B6" s="337">
        <v>2012</v>
      </c>
      <c r="C6" s="337">
        <v>2013</v>
      </c>
      <c r="D6" s="337">
        <v>2014</v>
      </c>
      <c r="E6" s="288" t="s">
        <v>10</v>
      </c>
      <c r="F6" s="257"/>
    </row>
    <row r="7" spans="1:17" s="5" customFormat="1" ht="30" customHeight="1">
      <c r="A7" s="59" t="s">
        <v>48</v>
      </c>
      <c r="B7" s="461"/>
      <c r="C7" s="462"/>
      <c r="D7" s="462"/>
      <c r="E7" s="88" t="s">
        <v>5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5" customFormat="1" ht="30" customHeight="1">
      <c r="A8" s="126" t="s">
        <v>46</v>
      </c>
      <c r="B8" s="463">
        <v>332515</v>
      </c>
      <c r="C8" s="463">
        <v>357773</v>
      </c>
      <c r="D8" s="463">
        <v>389028</v>
      </c>
      <c r="E8" s="127" t="s">
        <v>310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5" customFormat="1" ht="30" customHeight="1">
      <c r="A9" s="93" t="s">
        <v>6</v>
      </c>
      <c r="B9" s="462">
        <v>1458079</v>
      </c>
      <c r="C9" s="462">
        <f>C17-C13</f>
        <v>1548465</v>
      </c>
      <c r="D9" s="462">
        <f>D17-D13</f>
        <v>1624509</v>
      </c>
      <c r="E9" s="87" t="s">
        <v>311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5" customFormat="1" ht="30" customHeight="1">
      <c r="A10" s="126" t="s">
        <v>47</v>
      </c>
      <c r="B10" s="464">
        <v>4.4</v>
      </c>
      <c r="C10" s="464">
        <f>C9/C8</f>
        <v>4.328065561123953</v>
      </c>
      <c r="D10" s="464">
        <f>D9/D8</f>
        <v>4.175815108424072</v>
      </c>
      <c r="E10" s="127" t="s">
        <v>312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185" customFormat="1" ht="30" customHeight="1">
      <c r="A11" s="254" t="s">
        <v>285</v>
      </c>
      <c r="B11" s="465"/>
      <c r="C11" s="465"/>
      <c r="D11" s="465"/>
      <c r="E11" s="255" t="s">
        <v>389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7" s="5" customFormat="1" ht="30" customHeight="1">
      <c r="A12" s="126" t="s">
        <v>19</v>
      </c>
      <c r="B12" s="463">
        <v>2059</v>
      </c>
      <c r="C12" s="463">
        <v>2124</v>
      </c>
      <c r="D12" s="463">
        <v>2235</v>
      </c>
      <c r="E12" s="127" t="s">
        <v>385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s="185" customFormat="1" ht="30" customHeight="1">
      <c r="A13" s="254" t="s">
        <v>6</v>
      </c>
      <c r="B13" s="466">
        <v>647796</v>
      </c>
      <c r="C13" s="466">
        <v>665380</v>
      </c>
      <c r="D13" s="466">
        <v>702841</v>
      </c>
      <c r="E13" s="255" t="s">
        <v>311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7" s="5" customFormat="1" ht="30" customHeight="1">
      <c r="A14" s="126" t="s">
        <v>7</v>
      </c>
      <c r="B14" s="464">
        <v>314.6</v>
      </c>
      <c r="C14" s="464">
        <f>C13/C12</f>
        <v>313.2674199623352</v>
      </c>
      <c r="D14" s="464">
        <f>D13/D12</f>
        <v>314.4702460850112</v>
      </c>
      <c r="E14" s="127" t="s">
        <v>386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s="185" customFormat="1" ht="30" customHeight="1">
      <c r="A15" s="254" t="s">
        <v>40</v>
      </c>
      <c r="B15" s="465"/>
      <c r="C15" s="465"/>
      <c r="D15" s="465"/>
      <c r="E15" s="255" t="s">
        <v>4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s="5" customFormat="1" ht="30" customHeight="1">
      <c r="A16" s="126" t="s">
        <v>49</v>
      </c>
      <c r="B16" s="463">
        <v>334574</v>
      </c>
      <c r="C16" s="463">
        <f>C8+C12</f>
        <v>359897</v>
      </c>
      <c r="D16" s="463">
        <f>D8+D12</f>
        <v>391263</v>
      </c>
      <c r="E16" s="469" t="s">
        <v>387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s="185" customFormat="1" ht="30" customHeight="1">
      <c r="A17" s="254" t="s">
        <v>6</v>
      </c>
      <c r="B17" s="466">
        <v>2105875</v>
      </c>
      <c r="C17" s="466">
        <v>2213845</v>
      </c>
      <c r="D17" s="466">
        <v>2327350</v>
      </c>
      <c r="E17" s="255" t="s">
        <v>311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s="5" customFormat="1" ht="30" customHeight="1">
      <c r="A18" s="256" t="s">
        <v>50</v>
      </c>
      <c r="B18" s="467">
        <v>6.3</v>
      </c>
      <c r="C18" s="467">
        <f>C17/C16</f>
        <v>6.151329408136217</v>
      </c>
      <c r="D18" s="467">
        <f>D17/D16</f>
        <v>5.948300759335792</v>
      </c>
      <c r="E18" s="468" t="s">
        <v>388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s="5" customFormat="1" ht="9" customHeight="1" hidden="1">
      <c r="A19" s="52"/>
      <c r="B19" s="29"/>
      <c r="C19" s="29"/>
      <c r="D19" s="29"/>
      <c r="E19" s="52"/>
      <c r="F19" s="51"/>
      <c r="G19" s="29"/>
      <c r="H19" s="29"/>
      <c r="I19" s="29"/>
      <c r="J19" s="51"/>
      <c r="K19" s="51"/>
      <c r="L19" s="51"/>
      <c r="M19" s="51"/>
      <c r="N19" s="51"/>
      <c r="O19" s="51"/>
      <c r="P19" s="51"/>
      <c r="Q19" s="51"/>
    </row>
    <row r="20" spans="1:17" s="179" customFormat="1" ht="21" customHeight="1">
      <c r="A20" s="334" t="s">
        <v>111</v>
      </c>
      <c r="B20" s="334"/>
      <c r="C20" s="177"/>
      <c r="D20" s="335"/>
      <c r="E20" s="335" t="s">
        <v>144</v>
      </c>
      <c r="F20" s="335"/>
      <c r="G20" s="335"/>
      <c r="H20" s="336"/>
      <c r="I20" s="336"/>
      <c r="J20" s="336"/>
      <c r="K20" s="336"/>
      <c r="L20" s="336"/>
      <c r="M20" s="336"/>
      <c r="N20" s="336"/>
      <c r="O20" s="177"/>
      <c r="P20" s="177"/>
      <c r="Q20" s="177"/>
    </row>
    <row r="21" spans="1:17" ht="15" customHeight="1">
      <c r="A21" s="64"/>
      <c r="B21" s="19"/>
      <c r="C21" s="65"/>
      <c r="D21" s="19"/>
      <c r="E21" s="65"/>
      <c r="F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</sheetData>
  <sheetProtection/>
  <mergeCells count="3">
    <mergeCell ref="A1:E1"/>
    <mergeCell ref="A2:E2"/>
    <mergeCell ref="A3:E3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17"/>
  <sheetViews>
    <sheetView rightToLeft="1" view="pageBreakPreview" zoomScaleNormal="75" zoomScaleSheetLayoutView="100" zoomScalePageLayoutView="0" workbookViewId="0" topLeftCell="A7">
      <selection activeCell="F6" sqref="F6"/>
    </sheetView>
  </sheetViews>
  <sheetFormatPr defaultColWidth="9.140625" defaultRowHeight="12.75"/>
  <cols>
    <col min="1" max="1" width="22.7109375" style="51" customWidth="1"/>
    <col min="2" max="2" width="11.8515625" style="51" bestFit="1" customWidth="1"/>
    <col min="3" max="3" width="10.7109375" style="51" bestFit="1" customWidth="1"/>
    <col min="4" max="4" width="11.8515625" style="51" bestFit="1" customWidth="1"/>
    <col min="5" max="5" width="10.7109375" style="51" bestFit="1" customWidth="1"/>
    <col min="6" max="7" width="11.8515625" style="51" bestFit="1" customWidth="1"/>
    <col min="8" max="8" width="13.7109375" style="51" bestFit="1" customWidth="1"/>
    <col min="9" max="9" width="10.7109375" style="51" bestFit="1" customWidth="1"/>
    <col min="10" max="10" width="13.7109375" style="51" bestFit="1" customWidth="1"/>
    <col min="11" max="11" width="11.8515625" style="51" bestFit="1" customWidth="1"/>
    <col min="12" max="12" width="13.7109375" style="51" bestFit="1" customWidth="1"/>
    <col min="13" max="13" width="10.7109375" style="51" bestFit="1" customWidth="1"/>
    <col min="14" max="14" width="9.140625" style="51" customWidth="1"/>
    <col min="15" max="15" width="9.421875" style="51" bestFit="1" customWidth="1"/>
    <col min="16" max="23" width="9.140625" style="51" customWidth="1"/>
    <col min="24" max="16384" width="9.140625" style="2" customWidth="1"/>
  </cols>
  <sheetData>
    <row r="1" spans="1:23" s="15" customFormat="1" ht="18.75" customHeight="1">
      <c r="A1" s="569" t="s">
        <v>185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15" customFormat="1" ht="18.75" customHeight="1">
      <c r="A2" s="579" t="s">
        <v>313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13" ht="16.5">
      <c r="A3" s="569" t="s">
        <v>305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</row>
    <row r="4" ht="18" customHeight="1"/>
    <row r="5" ht="24.75" customHeight="1">
      <c r="A5" s="195" t="s">
        <v>186</v>
      </c>
    </row>
    <row r="6" spans="1:14" ht="24" customHeight="1">
      <c r="A6" s="239" t="s">
        <v>147</v>
      </c>
      <c r="B6" s="580">
        <v>2000</v>
      </c>
      <c r="C6" s="581"/>
      <c r="D6" s="581"/>
      <c r="E6" s="582"/>
      <c r="F6" s="210">
        <v>2005</v>
      </c>
      <c r="G6" s="211"/>
      <c r="H6" s="211"/>
      <c r="I6" s="212"/>
      <c r="J6" s="580" t="s">
        <v>288</v>
      </c>
      <c r="K6" s="581"/>
      <c r="L6" s="581"/>
      <c r="M6" s="581"/>
      <c r="N6" s="52"/>
    </row>
    <row r="7" spans="1:13" ht="21" customHeight="1">
      <c r="A7" s="240" t="s">
        <v>148</v>
      </c>
      <c r="B7" s="241" t="s">
        <v>1</v>
      </c>
      <c r="C7" s="241" t="s">
        <v>319</v>
      </c>
      <c r="D7" s="411" t="s">
        <v>3</v>
      </c>
      <c r="E7" s="412" t="s">
        <v>8</v>
      </c>
      <c r="F7" s="241" t="s">
        <v>1</v>
      </c>
      <c r="G7" s="241" t="s">
        <v>319</v>
      </c>
      <c r="H7" s="411" t="s">
        <v>3</v>
      </c>
      <c r="I7" s="583" t="s">
        <v>8</v>
      </c>
      <c r="J7" s="241" t="s">
        <v>1</v>
      </c>
      <c r="K7" s="241" t="s">
        <v>319</v>
      </c>
      <c r="L7" s="411" t="s">
        <v>3</v>
      </c>
      <c r="M7" s="583" t="s">
        <v>8</v>
      </c>
    </row>
    <row r="8" spans="1:13" ht="17.25" customHeight="1">
      <c r="A8" s="243"/>
      <c r="B8" s="238" t="s">
        <v>306</v>
      </c>
      <c r="C8" s="238" t="s">
        <v>307</v>
      </c>
      <c r="D8" s="413" t="s">
        <v>4</v>
      </c>
      <c r="E8" s="238"/>
      <c r="F8" s="238" t="s">
        <v>306</v>
      </c>
      <c r="G8" s="238" t="s">
        <v>307</v>
      </c>
      <c r="H8" s="413" t="s">
        <v>4</v>
      </c>
      <c r="I8" s="584"/>
      <c r="J8" s="238" t="s">
        <v>306</v>
      </c>
      <c r="K8" s="238" t="s">
        <v>307</v>
      </c>
      <c r="L8" s="413" t="s">
        <v>4</v>
      </c>
      <c r="M8" s="584"/>
    </row>
    <row r="9" spans="1:13" ht="44.25" customHeight="1">
      <c r="A9" s="482" t="s">
        <v>99</v>
      </c>
      <c r="B9" s="470">
        <v>54145</v>
      </c>
      <c r="C9" s="470">
        <v>15754</v>
      </c>
      <c r="D9" s="471">
        <f>SUM(B9:C9)</f>
        <v>69899</v>
      </c>
      <c r="E9" s="472">
        <v>9.19</v>
      </c>
      <c r="F9" s="470">
        <v>61130</v>
      </c>
      <c r="G9" s="470">
        <v>10144</v>
      </c>
      <c r="H9" s="471">
        <v>71274</v>
      </c>
      <c r="I9" s="473">
        <v>5.89</v>
      </c>
      <c r="J9" s="470">
        <v>52578</v>
      </c>
      <c r="K9" s="470">
        <v>13541</v>
      </c>
      <c r="L9" s="471">
        <f>K9+J9</f>
        <v>66119</v>
      </c>
      <c r="M9" s="472">
        <v>3.19</v>
      </c>
    </row>
    <row r="10" spans="1:13" ht="44.25" customHeight="1">
      <c r="A10" s="483" t="s">
        <v>100</v>
      </c>
      <c r="B10" s="463">
        <v>108024</v>
      </c>
      <c r="C10" s="463">
        <v>32751</v>
      </c>
      <c r="D10" s="474">
        <f>SUM(B10:C10)</f>
        <v>140775</v>
      </c>
      <c r="E10" s="475">
        <v>18.51</v>
      </c>
      <c r="F10" s="463">
        <v>125298</v>
      </c>
      <c r="G10" s="463">
        <v>26856</v>
      </c>
      <c r="H10" s="474">
        <v>152154</v>
      </c>
      <c r="I10" s="476">
        <v>12.57</v>
      </c>
      <c r="J10" s="463">
        <v>112355</v>
      </c>
      <c r="K10" s="463">
        <v>39390</v>
      </c>
      <c r="L10" s="474">
        <f>J10+K10</f>
        <v>151745</v>
      </c>
      <c r="M10" s="477">
        <v>7.33</v>
      </c>
    </row>
    <row r="11" spans="1:13" ht="48.75" customHeight="1">
      <c r="A11" s="482" t="s">
        <v>314</v>
      </c>
      <c r="B11" s="462">
        <f>83438+91809+111695</f>
        <v>286942</v>
      </c>
      <c r="C11" s="462">
        <f>25102+27985+45834</f>
        <v>98921</v>
      </c>
      <c r="D11" s="478">
        <f>SUM(B11:C11)</f>
        <v>385863</v>
      </c>
      <c r="E11" s="479">
        <v>50.72</v>
      </c>
      <c r="F11" s="462">
        <v>581810</v>
      </c>
      <c r="G11" s="462">
        <v>158461</v>
      </c>
      <c r="H11" s="478">
        <v>740271</v>
      </c>
      <c r="I11" s="473">
        <v>61.16</v>
      </c>
      <c r="J11" s="462">
        <v>925597</v>
      </c>
      <c r="K11" s="462">
        <v>267626</v>
      </c>
      <c r="L11" s="471">
        <f>K11+J11</f>
        <v>1193223</v>
      </c>
      <c r="M11" s="472">
        <v>57.67</v>
      </c>
    </row>
    <row r="12" spans="1:13" ht="47.25" customHeight="1">
      <c r="A12" s="483" t="s">
        <v>315</v>
      </c>
      <c r="B12" s="463">
        <v>21870</v>
      </c>
      <c r="C12" s="463">
        <v>10552</v>
      </c>
      <c r="D12" s="474">
        <f>SUM(B12:C12)</f>
        <v>32422</v>
      </c>
      <c r="E12" s="475">
        <v>4.26</v>
      </c>
      <c r="F12" s="463">
        <v>35641</v>
      </c>
      <c r="G12" s="463">
        <v>14357</v>
      </c>
      <c r="H12" s="474">
        <v>49998</v>
      </c>
      <c r="I12" s="476">
        <v>4.13</v>
      </c>
      <c r="J12" s="463">
        <v>67793</v>
      </c>
      <c r="K12" s="463">
        <v>37893</v>
      </c>
      <c r="L12" s="474">
        <f>J12+K12</f>
        <v>105686</v>
      </c>
      <c r="M12" s="477">
        <v>5.11</v>
      </c>
    </row>
    <row r="13" spans="1:13" ht="45">
      <c r="A13" s="482" t="s">
        <v>316</v>
      </c>
      <c r="B13" s="462">
        <v>87390</v>
      </c>
      <c r="C13" s="462">
        <v>44345</v>
      </c>
      <c r="D13" s="478">
        <f>SUM(B13:C13)</f>
        <v>131735</v>
      </c>
      <c r="E13" s="479">
        <v>17.32</v>
      </c>
      <c r="F13" s="462">
        <v>128117</v>
      </c>
      <c r="G13" s="462">
        <v>68624</v>
      </c>
      <c r="H13" s="478">
        <v>196741</v>
      </c>
      <c r="I13" s="461">
        <v>16.25</v>
      </c>
      <c r="J13" s="462">
        <v>321322.96307389985</v>
      </c>
      <c r="K13" s="462">
        <v>231268.56515490002</v>
      </c>
      <c r="L13" s="471">
        <f>K13+J13</f>
        <v>552591.5282287998</v>
      </c>
      <c r="M13" s="479">
        <v>26.7</v>
      </c>
    </row>
    <row r="14" spans="1:13" ht="42" customHeight="1">
      <c r="A14" s="484" t="s">
        <v>124</v>
      </c>
      <c r="B14" s="414">
        <f>SUM(B9:B13)</f>
        <v>558371</v>
      </c>
      <c r="C14" s="414">
        <f aca="true" t="shared" si="0" ref="C14:H14">SUM(C9:C13)</f>
        <v>202323</v>
      </c>
      <c r="D14" s="414">
        <f t="shared" si="0"/>
        <v>760694</v>
      </c>
      <c r="E14" s="414">
        <f t="shared" si="0"/>
        <v>100</v>
      </c>
      <c r="F14" s="414">
        <f t="shared" si="0"/>
        <v>931996</v>
      </c>
      <c r="G14" s="414">
        <f t="shared" si="0"/>
        <v>278442</v>
      </c>
      <c r="H14" s="414">
        <f t="shared" si="0"/>
        <v>1210438</v>
      </c>
      <c r="I14" s="481">
        <v>100</v>
      </c>
      <c r="J14" s="414">
        <v>1479646</v>
      </c>
      <c r="K14" s="414">
        <v>589719</v>
      </c>
      <c r="L14" s="480">
        <f>SUM(L9:L13)</f>
        <v>2069364.5282287998</v>
      </c>
      <c r="M14" s="481">
        <v>100</v>
      </c>
    </row>
    <row r="15" spans="1:13" ht="15" customHeight="1">
      <c r="A15" s="176" t="s">
        <v>127</v>
      </c>
      <c r="M15" s="178" t="s">
        <v>287</v>
      </c>
    </row>
    <row r="16" spans="1:23" s="17" customFormat="1" ht="15" customHeight="1">
      <c r="A16" s="25" t="s">
        <v>164</v>
      </c>
      <c r="B16" s="23"/>
      <c r="C16" s="23"/>
      <c r="D16" s="23"/>
      <c r="E16" s="26"/>
      <c r="F16" s="23"/>
      <c r="G16" s="23"/>
      <c r="H16" s="577" t="s">
        <v>165</v>
      </c>
      <c r="I16" s="577"/>
      <c r="J16" s="577"/>
      <c r="K16" s="577"/>
      <c r="L16" s="577"/>
      <c r="M16" s="577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5" customHeight="1">
      <c r="A17" s="64" t="s">
        <v>113</v>
      </c>
      <c r="B17" s="19"/>
      <c r="C17" s="19"/>
      <c r="D17" s="19"/>
      <c r="F17" s="19"/>
      <c r="G17" s="19"/>
      <c r="H17" s="19"/>
      <c r="I17" s="65"/>
      <c r="J17" s="578" t="s">
        <v>114</v>
      </c>
      <c r="K17" s="578"/>
      <c r="L17" s="578"/>
      <c r="M17" s="578"/>
      <c r="N17" s="19"/>
      <c r="O17" s="19"/>
      <c r="P17" s="19"/>
      <c r="Q17" s="19"/>
      <c r="R17" s="19"/>
      <c r="S17" s="19"/>
      <c r="T17" s="19"/>
      <c r="U17" s="19"/>
      <c r="V17" s="19"/>
      <c r="W17" s="19"/>
    </row>
  </sheetData>
  <sheetProtection/>
  <mergeCells count="9">
    <mergeCell ref="H16:M16"/>
    <mergeCell ref="J17:M17"/>
    <mergeCell ref="A1:M1"/>
    <mergeCell ref="A2:M2"/>
    <mergeCell ref="A3:M3"/>
    <mergeCell ref="B6:E6"/>
    <mergeCell ref="J6:M6"/>
    <mergeCell ref="I7:I8"/>
    <mergeCell ref="M7:M8"/>
  </mergeCells>
  <printOptions horizontalCentered="1" verticalCentered="1"/>
  <pageMargins left="0.25" right="0.25" top="0.5" bottom="0.5" header="0" footer="0.2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4:T23"/>
  <sheetViews>
    <sheetView rightToLeft="1" view="pageBreakPreview" zoomScaleNormal="75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22.7109375" style="51" customWidth="1"/>
    <col min="2" max="10" width="14.57421875" style="51" customWidth="1"/>
    <col min="11" max="20" width="9.140625" style="51" customWidth="1"/>
    <col min="21" max="16384" width="9.140625" style="2" customWidth="1"/>
  </cols>
  <sheetData>
    <row r="2" ht="8.25" customHeight="1"/>
    <row r="3" ht="12.75" hidden="1"/>
    <row r="4" spans="1:20" s="15" customFormat="1" ht="20.25" customHeight="1">
      <c r="A4" s="103" t="s">
        <v>317</v>
      </c>
      <c r="B4" s="20"/>
      <c r="C4" s="20"/>
      <c r="D4" s="20"/>
      <c r="E4" s="20"/>
      <c r="F4" s="20"/>
      <c r="G4" s="20"/>
      <c r="H4" s="20"/>
      <c r="I4" s="20"/>
      <c r="J4" s="20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18" customFormat="1" ht="20.25" customHeight="1">
      <c r="A5" s="103" t="s">
        <v>318</v>
      </c>
      <c r="B5" s="20"/>
      <c r="C5" s="20"/>
      <c r="D5" s="20"/>
      <c r="E5" s="20"/>
      <c r="F5" s="20"/>
      <c r="G5" s="20"/>
      <c r="H5" s="20"/>
      <c r="I5" s="20"/>
      <c r="J5" s="20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18" customFormat="1" ht="17.25" customHeight="1">
      <c r="A6" s="103" t="s">
        <v>291</v>
      </c>
      <c r="B6" s="20"/>
      <c r="C6" s="20"/>
      <c r="D6" s="20"/>
      <c r="E6" s="20"/>
      <c r="F6" s="20"/>
      <c r="G6" s="20"/>
      <c r="H6" s="20"/>
      <c r="I6" s="20"/>
      <c r="J6" s="20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10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ht="24.75" customHeight="1">
      <c r="A8" s="195" t="s">
        <v>184</v>
      </c>
    </row>
    <row r="9" spans="1:11" ht="24" customHeight="1">
      <c r="A9" s="239" t="s">
        <v>149</v>
      </c>
      <c r="B9" s="580">
        <v>2012</v>
      </c>
      <c r="C9" s="581"/>
      <c r="D9" s="582"/>
      <c r="E9" s="580" t="s">
        <v>289</v>
      </c>
      <c r="F9" s="581"/>
      <c r="G9" s="582"/>
      <c r="H9" s="580">
        <v>2014</v>
      </c>
      <c r="I9" s="581"/>
      <c r="J9" s="581"/>
      <c r="K9" s="52"/>
    </row>
    <row r="10" spans="1:10" ht="21" customHeight="1">
      <c r="A10" s="240" t="s">
        <v>150</v>
      </c>
      <c r="B10" s="241" t="s">
        <v>1</v>
      </c>
      <c r="C10" s="241" t="s">
        <v>319</v>
      </c>
      <c r="D10" s="241" t="s">
        <v>3</v>
      </c>
      <c r="E10" s="241" t="s">
        <v>1</v>
      </c>
      <c r="F10" s="241" t="s">
        <v>319</v>
      </c>
      <c r="G10" s="242" t="s">
        <v>3</v>
      </c>
      <c r="H10" s="241" t="s">
        <v>1</v>
      </c>
      <c r="I10" s="241" t="s">
        <v>319</v>
      </c>
      <c r="J10" s="242" t="s">
        <v>3</v>
      </c>
    </row>
    <row r="11" spans="1:10" ht="18.75" customHeight="1">
      <c r="A11" s="243"/>
      <c r="B11" s="238" t="s">
        <v>306</v>
      </c>
      <c r="C11" s="238" t="s">
        <v>307</v>
      </c>
      <c r="D11" s="238" t="s">
        <v>4</v>
      </c>
      <c r="E11" s="238" t="s">
        <v>306</v>
      </c>
      <c r="F11" s="238" t="s">
        <v>307</v>
      </c>
      <c r="G11" s="244" t="s">
        <v>4</v>
      </c>
      <c r="H11" s="238" t="s">
        <v>306</v>
      </c>
      <c r="I11" s="238" t="s">
        <v>307</v>
      </c>
      <c r="J11" s="244" t="s">
        <v>4</v>
      </c>
    </row>
    <row r="12" spans="1:10" ht="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9" customHeight="1">
      <c r="A13" s="74" t="s">
        <v>143</v>
      </c>
      <c r="B13" s="486">
        <v>27.1</v>
      </c>
      <c r="C13" s="487">
        <v>29.2</v>
      </c>
      <c r="D13" s="488">
        <v>27.8</v>
      </c>
      <c r="E13" s="489">
        <v>27</v>
      </c>
      <c r="F13" s="490">
        <v>27</v>
      </c>
      <c r="G13" s="491">
        <v>27</v>
      </c>
      <c r="H13" s="489">
        <v>26.8</v>
      </c>
      <c r="I13" s="490">
        <v>27.2</v>
      </c>
      <c r="J13" s="491">
        <v>26.9</v>
      </c>
    </row>
    <row r="14" spans="1:10" ht="39" customHeight="1">
      <c r="A14" s="130" t="s">
        <v>121</v>
      </c>
      <c r="B14" s="492">
        <v>72.4</v>
      </c>
      <c r="C14" s="493">
        <v>66.3</v>
      </c>
      <c r="D14" s="494">
        <v>70.5</v>
      </c>
      <c r="E14" s="492">
        <v>72.5</v>
      </c>
      <c r="F14" s="493">
        <v>68.3</v>
      </c>
      <c r="G14" s="494">
        <v>71.3</v>
      </c>
      <c r="H14" s="495">
        <v>72.7</v>
      </c>
      <c r="I14" s="496">
        <v>68</v>
      </c>
      <c r="J14" s="497">
        <v>71.4</v>
      </c>
    </row>
    <row r="15" spans="1:10" ht="39" customHeight="1">
      <c r="A15" s="74" t="s">
        <v>122</v>
      </c>
      <c r="B15" s="498">
        <v>0.3</v>
      </c>
      <c r="C15" s="499">
        <v>1.9</v>
      </c>
      <c r="D15" s="500">
        <v>0.8</v>
      </c>
      <c r="E15" s="498">
        <v>0.3</v>
      </c>
      <c r="F15" s="499">
        <v>2.2</v>
      </c>
      <c r="G15" s="500">
        <v>0.8</v>
      </c>
      <c r="H15" s="501">
        <v>0.4</v>
      </c>
      <c r="I15" s="502">
        <v>2.3</v>
      </c>
      <c r="J15" s="503">
        <v>0.9</v>
      </c>
    </row>
    <row r="16" spans="1:10" ht="39" customHeight="1">
      <c r="A16" s="130" t="s">
        <v>123</v>
      </c>
      <c r="B16" s="492">
        <v>0.2</v>
      </c>
      <c r="C16" s="493">
        <v>2.6</v>
      </c>
      <c r="D16" s="494">
        <v>0.9</v>
      </c>
      <c r="E16" s="492">
        <v>0.2</v>
      </c>
      <c r="F16" s="493">
        <v>2.5</v>
      </c>
      <c r="G16" s="494">
        <v>0.9</v>
      </c>
      <c r="H16" s="495">
        <v>0.1</v>
      </c>
      <c r="I16" s="496">
        <v>2.5</v>
      </c>
      <c r="J16" s="497">
        <v>0.8</v>
      </c>
    </row>
    <row r="17" spans="1:20" s="4" customFormat="1" ht="39.75" customHeight="1">
      <c r="A17" s="102" t="s">
        <v>124</v>
      </c>
      <c r="B17" s="504">
        <v>100</v>
      </c>
      <c r="C17" s="504">
        <v>100</v>
      </c>
      <c r="D17" s="504">
        <v>100</v>
      </c>
      <c r="E17" s="504">
        <v>100</v>
      </c>
      <c r="F17" s="504">
        <v>100</v>
      </c>
      <c r="G17" s="504">
        <v>100</v>
      </c>
      <c r="H17" s="504">
        <v>100</v>
      </c>
      <c r="I17" s="504">
        <v>100</v>
      </c>
      <c r="J17" s="504">
        <v>100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4" customFormat="1" ht="14.25" customHeight="1">
      <c r="A18" s="270" t="s">
        <v>127</v>
      </c>
      <c r="B18" s="101"/>
      <c r="C18" s="101"/>
      <c r="D18" s="98"/>
      <c r="E18" s="101"/>
      <c r="F18" s="101"/>
      <c r="G18" s="101"/>
      <c r="H18" s="129"/>
      <c r="I18" s="101"/>
      <c r="J18" s="271" t="s">
        <v>290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10" s="174" customFormat="1" ht="12" customHeight="1">
      <c r="A19" s="268" t="s">
        <v>320</v>
      </c>
      <c r="B19" s="269"/>
      <c r="C19" s="269"/>
      <c r="D19" s="269"/>
      <c r="E19" s="177"/>
      <c r="F19" s="177"/>
      <c r="G19" s="585" t="s">
        <v>321</v>
      </c>
      <c r="H19" s="585"/>
      <c r="I19" s="585"/>
      <c r="J19" s="585"/>
    </row>
    <row r="20" s="271" customFormat="1" ht="15" customHeight="1">
      <c r="A20" s="270"/>
    </row>
    <row r="22" spans="11:20" s="338" customFormat="1" ht="15" customHeight="1">
      <c r="K22" s="24"/>
      <c r="L22" s="26"/>
      <c r="M22" s="26"/>
      <c r="N22" s="26"/>
      <c r="O22" s="26"/>
      <c r="P22" s="26"/>
      <c r="Q22" s="26"/>
      <c r="R22" s="26"/>
      <c r="S22" s="26"/>
      <c r="T22" s="26"/>
    </row>
    <row r="23" ht="12.75">
      <c r="G23" s="267"/>
    </row>
  </sheetData>
  <sheetProtection/>
  <mergeCells count="4">
    <mergeCell ref="B9:D9"/>
    <mergeCell ref="E9:G9"/>
    <mergeCell ref="H9:J9"/>
    <mergeCell ref="G19:J1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W23"/>
  <sheetViews>
    <sheetView rightToLeft="1"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22.7109375" style="51" customWidth="1"/>
    <col min="2" max="2" width="10.8515625" style="51" bestFit="1" customWidth="1"/>
    <col min="3" max="3" width="10.421875" style="51" bestFit="1" customWidth="1"/>
    <col min="4" max="4" width="11.140625" style="51" bestFit="1" customWidth="1"/>
    <col min="5" max="6" width="10.421875" style="51" bestFit="1" customWidth="1"/>
    <col min="7" max="8" width="10.8515625" style="51" bestFit="1" customWidth="1"/>
    <col min="9" max="9" width="10.28125" style="51" customWidth="1"/>
    <col min="10" max="10" width="11.00390625" style="51" bestFit="1" customWidth="1"/>
    <col min="11" max="11" width="27.7109375" style="51" customWidth="1"/>
    <col min="12" max="12" width="21.8515625" style="51" customWidth="1"/>
    <col min="13" max="23" width="9.140625" style="51" customWidth="1"/>
    <col min="24" max="16384" width="9.140625" style="2" customWidth="1"/>
  </cols>
  <sheetData>
    <row r="1" spans="1:23" s="113" customFormat="1" ht="21.75" customHeight="1">
      <c r="A1" s="103" t="s">
        <v>280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14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5" customFormat="1" ht="19.5" customHeight="1">
      <c r="A2" s="103" t="s">
        <v>323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37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15" customFormat="1" ht="20.25" customHeight="1">
      <c r="A3" s="103" t="s">
        <v>291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4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2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61"/>
    </row>
    <row r="5" spans="1:12" ht="24.75" customHeight="1">
      <c r="A5" s="195" t="s">
        <v>183</v>
      </c>
      <c r="L5" s="60"/>
    </row>
    <row r="6" spans="1:12" ht="18.75" customHeight="1">
      <c r="A6" s="131" t="s">
        <v>51</v>
      </c>
      <c r="B6" s="586">
        <v>2012</v>
      </c>
      <c r="C6" s="587"/>
      <c r="D6" s="588"/>
      <c r="E6" s="116" t="s">
        <v>281</v>
      </c>
      <c r="F6" s="116"/>
      <c r="G6" s="116"/>
      <c r="H6" s="116">
        <v>2014</v>
      </c>
      <c r="I6" s="116"/>
      <c r="J6" s="116"/>
      <c r="K6" s="132" t="s">
        <v>52</v>
      </c>
      <c r="L6" s="52"/>
    </row>
    <row r="7" spans="1:12" ht="18.75" customHeight="1">
      <c r="A7" s="133"/>
      <c r="B7" s="125" t="s">
        <v>1</v>
      </c>
      <c r="C7" s="125" t="s">
        <v>319</v>
      </c>
      <c r="D7" s="125" t="s">
        <v>3</v>
      </c>
      <c r="E7" s="125" t="s">
        <v>1</v>
      </c>
      <c r="F7" s="125" t="s">
        <v>319</v>
      </c>
      <c r="G7" s="125" t="s">
        <v>3</v>
      </c>
      <c r="H7" s="125" t="s">
        <v>1</v>
      </c>
      <c r="I7" s="125" t="s">
        <v>319</v>
      </c>
      <c r="J7" s="125" t="s">
        <v>3</v>
      </c>
      <c r="K7" s="134"/>
      <c r="L7" s="29"/>
    </row>
    <row r="8" spans="1:12" ht="18.75" customHeight="1">
      <c r="A8" s="135" t="s">
        <v>152</v>
      </c>
      <c r="B8" s="108" t="s">
        <v>306</v>
      </c>
      <c r="C8" s="108" t="s">
        <v>307</v>
      </c>
      <c r="D8" s="108" t="s">
        <v>4</v>
      </c>
      <c r="E8" s="108" t="s">
        <v>306</v>
      </c>
      <c r="F8" s="108" t="s">
        <v>307</v>
      </c>
      <c r="G8" s="108" t="s">
        <v>4</v>
      </c>
      <c r="H8" s="108" t="s">
        <v>306</v>
      </c>
      <c r="I8" s="108" t="s">
        <v>307</v>
      </c>
      <c r="J8" s="108" t="s">
        <v>4</v>
      </c>
      <c r="K8" s="136" t="s">
        <v>151</v>
      </c>
      <c r="L8" s="52"/>
    </row>
    <row r="9" spans="1:23" s="7" customFormat="1" ht="25.5" customHeight="1">
      <c r="A9" s="53" t="s">
        <v>37</v>
      </c>
      <c r="B9" s="506"/>
      <c r="C9" s="506"/>
      <c r="D9" s="507"/>
      <c r="E9" s="506"/>
      <c r="F9" s="506"/>
      <c r="G9" s="507"/>
      <c r="H9" s="506"/>
      <c r="I9" s="506"/>
      <c r="J9" s="507"/>
      <c r="K9" s="54" t="s">
        <v>324</v>
      </c>
      <c r="L9" s="9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7" customFormat="1" ht="25.5" customHeight="1">
      <c r="A10" s="138" t="s">
        <v>28</v>
      </c>
      <c r="B10" s="508">
        <v>90.6</v>
      </c>
      <c r="C10" s="508">
        <v>43.9</v>
      </c>
      <c r="D10" s="508">
        <v>80.7</v>
      </c>
      <c r="E10" s="508">
        <v>93.7</v>
      </c>
      <c r="F10" s="508">
        <v>46.9</v>
      </c>
      <c r="G10" s="508">
        <v>80.9</v>
      </c>
      <c r="H10" s="508">
        <v>94.7</v>
      </c>
      <c r="I10" s="508">
        <v>47.1</v>
      </c>
      <c r="J10" s="508">
        <v>81.7</v>
      </c>
      <c r="K10" s="139" t="s">
        <v>11</v>
      </c>
      <c r="L10" s="54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7" customFormat="1" ht="25.5" customHeight="1">
      <c r="A11" s="53" t="s">
        <v>45</v>
      </c>
      <c r="B11" s="490">
        <v>0.1</v>
      </c>
      <c r="C11" s="490">
        <v>0.3</v>
      </c>
      <c r="D11" s="490">
        <v>0.1</v>
      </c>
      <c r="E11" s="490">
        <v>0.2</v>
      </c>
      <c r="F11" s="490">
        <v>0.3</v>
      </c>
      <c r="G11" s="490">
        <v>0.2</v>
      </c>
      <c r="H11" s="490">
        <v>0.2</v>
      </c>
      <c r="I11" s="490">
        <v>0.4</v>
      </c>
      <c r="J11" s="490">
        <v>0.2</v>
      </c>
      <c r="K11" s="54" t="s">
        <v>12</v>
      </c>
      <c r="L11" s="5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7" customFormat="1" ht="25.5" customHeight="1">
      <c r="A12" s="140" t="s">
        <v>3</v>
      </c>
      <c r="B12" s="509">
        <v>90.7</v>
      </c>
      <c r="C12" s="509">
        <v>44.2</v>
      </c>
      <c r="D12" s="509">
        <v>80.8</v>
      </c>
      <c r="E12" s="509">
        <v>93.9</v>
      </c>
      <c r="F12" s="509">
        <v>47.2</v>
      </c>
      <c r="G12" s="509">
        <v>81.1</v>
      </c>
      <c r="H12" s="509">
        <v>94.9</v>
      </c>
      <c r="I12" s="509">
        <v>47.5</v>
      </c>
      <c r="J12" s="509">
        <v>81.9</v>
      </c>
      <c r="K12" s="141" t="s">
        <v>4</v>
      </c>
      <c r="L12" s="5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7" customFormat="1" ht="25.5" customHeight="1">
      <c r="A13" s="53" t="s">
        <v>107</v>
      </c>
      <c r="B13" s="490"/>
      <c r="C13" s="490"/>
      <c r="D13" s="490"/>
      <c r="E13" s="490"/>
      <c r="F13" s="490"/>
      <c r="G13" s="490"/>
      <c r="H13" s="490"/>
      <c r="I13" s="490"/>
      <c r="J13" s="490"/>
      <c r="K13" s="54" t="s">
        <v>325</v>
      </c>
      <c r="L13" s="99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7" customFormat="1" ht="25.5" customHeight="1">
      <c r="A14" s="138" t="s">
        <v>20</v>
      </c>
      <c r="B14" s="508" t="s">
        <v>9</v>
      </c>
      <c r="C14" s="508">
        <v>39.1</v>
      </c>
      <c r="D14" s="508">
        <v>8.3</v>
      </c>
      <c r="E14" s="508" t="s">
        <v>9</v>
      </c>
      <c r="F14" s="508">
        <v>37.6</v>
      </c>
      <c r="G14" s="508">
        <v>10.5</v>
      </c>
      <c r="H14" s="508" t="s">
        <v>9</v>
      </c>
      <c r="I14" s="508">
        <v>38.7</v>
      </c>
      <c r="J14" s="508">
        <v>10.6</v>
      </c>
      <c r="K14" s="139" t="s">
        <v>13</v>
      </c>
      <c r="L14" s="54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7" customFormat="1" ht="25.5" customHeight="1">
      <c r="A15" s="100" t="s">
        <v>35</v>
      </c>
      <c r="B15" s="490">
        <v>6.8</v>
      </c>
      <c r="C15" s="490">
        <v>9.9</v>
      </c>
      <c r="D15" s="490">
        <v>7.4</v>
      </c>
      <c r="E15" s="490">
        <v>3.2</v>
      </c>
      <c r="F15" s="490">
        <v>8.4</v>
      </c>
      <c r="G15" s="490">
        <v>4.7</v>
      </c>
      <c r="H15" s="490">
        <v>3.2</v>
      </c>
      <c r="I15" s="490">
        <v>8.8</v>
      </c>
      <c r="J15" s="490">
        <v>4.8</v>
      </c>
      <c r="K15" s="54" t="s">
        <v>14</v>
      </c>
      <c r="L15" s="5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7" customFormat="1" ht="25.5" customHeight="1">
      <c r="A16" s="138" t="s">
        <v>36</v>
      </c>
      <c r="B16" s="508">
        <v>1.2</v>
      </c>
      <c r="C16" s="508">
        <v>4.3</v>
      </c>
      <c r="D16" s="508">
        <v>1.9</v>
      </c>
      <c r="E16" s="508">
        <v>1.1</v>
      </c>
      <c r="F16" s="508">
        <v>3.4</v>
      </c>
      <c r="G16" s="508">
        <v>1.6</v>
      </c>
      <c r="H16" s="508">
        <v>1.1</v>
      </c>
      <c r="I16" s="508">
        <v>2.6</v>
      </c>
      <c r="J16" s="508">
        <v>1.5</v>
      </c>
      <c r="K16" s="139" t="s">
        <v>328</v>
      </c>
      <c r="L16" s="5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8" customFormat="1" ht="25.5" customHeight="1">
      <c r="A17" s="89" t="s">
        <v>3</v>
      </c>
      <c r="B17" s="504">
        <v>8</v>
      </c>
      <c r="C17" s="504">
        <v>53.3</v>
      </c>
      <c r="D17" s="504">
        <v>17.6</v>
      </c>
      <c r="E17" s="504">
        <v>4.3</v>
      </c>
      <c r="F17" s="504">
        <v>49.4</v>
      </c>
      <c r="G17" s="504">
        <v>16.8</v>
      </c>
      <c r="H17" s="504">
        <v>4.3</v>
      </c>
      <c r="I17" s="504">
        <v>50.1</v>
      </c>
      <c r="J17" s="504">
        <v>16.9</v>
      </c>
      <c r="K17" s="90" t="s">
        <v>4</v>
      </c>
      <c r="L17" s="54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s="11" customFormat="1" ht="25.5" customHeight="1">
      <c r="A18" s="175" t="s">
        <v>330</v>
      </c>
      <c r="B18" s="508"/>
      <c r="C18" s="508"/>
      <c r="D18" s="508"/>
      <c r="E18" s="508"/>
      <c r="F18" s="508"/>
      <c r="G18" s="508"/>
      <c r="H18" s="508"/>
      <c r="I18" s="508"/>
      <c r="J18" s="508"/>
      <c r="K18" s="139" t="s">
        <v>329</v>
      </c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s="12" customFormat="1" ht="25.5" customHeight="1">
      <c r="A19" s="53" t="s">
        <v>98</v>
      </c>
      <c r="B19" s="491">
        <v>1.3</v>
      </c>
      <c r="C19" s="491">
        <v>2.5</v>
      </c>
      <c r="D19" s="491">
        <v>1.6</v>
      </c>
      <c r="E19" s="491">
        <v>1.8</v>
      </c>
      <c r="F19" s="491">
        <v>3.4</v>
      </c>
      <c r="G19" s="491">
        <v>2.1</v>
      </c>
      <c r="H19" s="491">
        <v>0.8</v>
      </c>
      <c r="I19" s="491">
        <v>2.4</v>
      </c>
      <c r="J19" s="491">
        <v>1.2</v>
      </c>
      <c r="K19" s="54" t="s">
        <v>331</v>
      </c>
      <c r="L19" s="54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s="8" customFormat="1" ht="25.5" customHeight="1">
      <c r="A20" s="142" t="s">
        <v>41</v>
      </c>
      <c r="B20" s="510">
        <v>100</v>
      </c>
      <c r="C20" s="510">
        <v>100</v>
      </c>
      <c r="D20" s="510">
        <v>100</v>
      </c>
      <c r="E20" s="510">
        <v>100</v>
      </c>
      <c r="F20" s="510">
        <v>100</v>
      </c>
      <c r="G20" s="510">
        <v>100</v>
      </c>
      <c r="H20" s="510">
        <v>100</v>
      </c>
      <c r="I20" s="510">
        <v>100</v>
      </c>
      <c r="J20" s="510">
        <v>100</v>
      </c>
      <c r="K20" s="143" t="s">
        <v>15</v>
      </c>
      <c r="L20" s="54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s="8" customFormat="1" ht="10.5" customHeight="1">
      <c r="A21" s="335" t="s">
        <v>295</v>
      </c>
      <c r="B21" s="415"/>
      <c r="C21" s="415"/>
      <c r="D21" s="415"/>
      <c r="E21" s="415"/>
      <c r="F21" s="415"/>
      <c r="G21" s="415"/>
      <c r="H21" s="415"/>
      <c r="I21" s="415"/>
      <c r="J21" s="415"/>
      <c r="K21" s="177" t="s">
        <v>287</v>
      </c>
      <c r="L21" s="416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</row>
    <row r="22" spans="1:20" s="419" customFormat="1" ht="12" customHeight="1">
      <c r="A22" s="268" t="s">
        <v>326</v>
      </c>
      <c r="B22" s="269"/>
      <c r="C22" s="269"/>
      <c r="D22" s="269"/>
      <c r="E22" s="417"/>
      <c r="F22" s="417"/>
      <c r="G22" s="417"/>
      <c r="H22" s="417"/>
      <c r="I22" s="417"/>
      <c r="J22" s="417"/>
      <c r="K22" s="418" t="s">
        <v>327</v>
      </c>
      <c r="L22" s="174"/>
      <c r="M22" s="174"/>
      <c r="N22" s="174"/>
      <c r="O22" s="174"/>
      <c r="P22" s="174"/>
      <c r="Q22" s="174"/>
      <c r="R22" s="174"/>
      <c r="S22" s="174"/>
      <c r="T22" s="174"/>
    </row>
    <row r="23" spans="1:10" ht="12.75">
      <c r="A23" s="404"/>
      <c r="E23" s="405"/>
      <c r="F23" s="405"/>
      <c r="G23" s="405"/>
      <c r="H23" s="405"/>
      <c r="I23" s="405"/>
      <c r="J23" s="405"/>
    </row>
  </sheetData>
  <sheetProtection/>
  <mergeCells count="1">
    <mergeCell ref="B6:D6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rightToLeft="1" view="pageBreakPreview" zoomScale="130" zoomScaleSheetLayoutView="130" zoomScalePageLayoutView="0" workbookViewId="0" topLeftCell="A4">
      <selection activeCell="E6" sqref="E6:G6"/>
    </sheetView>
  </sheetViews>
  <sheetFormatPr defaultColWidth="9.140625" defaultRowHeight="12.75"/>
  <cols>
    <col min="1" max="1" width="22.7109375" style="51" customWidth="1"/>
    <col min="2" max="10" width="10.8515625" style="51" customWidth="1"/>
    <col min="11" max="11" width="17.421875" style="51" customWidth="1"/>
    <col min="12" max="23" width="9.140625" style="51" customWidth="1"/>
    <col min="24" max="16384" width="9.140625" style="2" customWidth="1"/>
  </cols>
  <sheetData>
    <row r="1" spans="1:23" s="113" customFormat="1" ht="19.5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s="113" customFormat="1" ht="19.5" customHeight="1">
      <c r="A2" s="103" t="s">
        <v>238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s="148" customFormat="1" ht="19.5" customHeight="1">
      <c r="A3" s="103" t="s">
        <v>291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15.75" customHeight="1"/>
    <row r="5" ht="24.75" customHeight="1">
      <c r="A5" s="195" t="s">
        <v>182</v>
      </c>
    </row>
    <row r="6" spans="1:11" ht="18" customHeight="1">
      <c r="A6" s="150"/>
      <c r="B6" s="589">
        <v>2012</v>
      </c>
      <c r="C6" s="590"/>
      <c r="D6" s="591"/>
      <c r="E6" s="589">
        <v>2013</v>
      </c>
      <c r="F6" s="590"/>
      <c r="G6" s="591"/>
      <c r="H6" s="589">
        <v>2014</v>
      </c>
      <c r="I6" s="590"/>
      <c r="J6" s="591"/>
      <c r="K6" s="151"/>
    </row>
    <row r="7" spans="1:11" ht="15.75" customHeight="1">
      <c r="A7" s="124" t="s">
        <v>0</v>
      </c>
      <c r="B7" s="125" t="s">
        <v>1</v>
      </c>
      <c r="C7" s="125" t="s">
        <v>319</v>
      </c>
      <c r="D7" s="125" t="s">
        <v>3</v>
      </c>
      <c r="E7" s="125" t="s">
        <v>1</v>
      </c>
      <c r="F7" s="125" t="s">
        <v>319</v>
      </c>
      <c r="G7" s="125" t="s">
        <v>3</v>
      </c>
      <c r="H7" s="125" t="s">
        <v>1</v>
      </c>
      <c r="I7" s="125" t="s">
        <v>319</v>
      </c>
      <c r="J7" s="125" t="s">
        <v>3</v>
      </c>
      <c r="K7" s="128" t="s">
        <v>29</v>
      </c>
    </row>
    <row r="8" spans="1:11" ht="18" customHeight="1">
      <c r="A8" s="152"/>
      <c r="B8" s="108" t="s">
        <v>306</v>
      </c>
      <c r="C8" s="108" t="s">
        <v>307</v>
      </c>
      <c r="D8" s="108" t="s">
        <v>4</v>
      </c>
      <c r="E8" s="108" t="s">
        <v>306</v>
      </c>
      <c r="F8" s="108" t="s">
        <v>307</v>
      </c>
      <c r="G8" s="108" t="s">
        <v>4</v>
      </c>
      <c r="H8" s="108" t="s">
        <v>306</v>
      </c>
      <c r="I8" s="108" t="s">
        <v>307</v>
      </c>
      <c r="J8" s="108" t="s">
        <v>4</v>
      </c>
      <c r="K8" s="70"/>
    </row>
    <row r="9" spans="1:23" s="5" customFormat="1" ht="18" customHeight="1">
      <c r="A9" s="91" t="s">
        <v>248</v>
      </c>
      <c r="B9" s="511"/>
      <c r="C9" s="511"/>
      <c r="D9" s="511"/>
      <c r="E9" s="511"/>
      <c r="F9" s="511"/>
      <c r="G9" s="511"/>
      <c r="H9" s="511"/>
      <c r="I9" s="511"/>
      <c r="J9" s="511"/>
      <c r="K9" s="92" t="s">
        <v>244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" customFormat="1" ht="24" customHeight="1">
      <c r="A10" s="153" t="s">
        <v>334</v>
      </c>
      <c r="B10" s="463">
        <v>4447</v>
      </c>
      <c r="C10" s="463">
        <v>4430</v>
      </c>
      <c r="D10" s="474">
        <v>8877</v>
      </c>
      <c r="E10" s="463">
        <v>4442</v>
      </c>
      <c r="F10" s="463">
        <v>4308</v>
      </c>
      <c r="G10" s="474">
        <v>8750</v>
      </c>
      <c r="H10" s="463">
        <v>4405</v>
      </c>
      <c r="I10" s="463">
        <v>4174</v>
      </c>
      <c r="J10" s="474">
        <v>8579</v>
      </c>
      <c r="K10" s="149" t="s">
        <v>16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24" customHeight="1">
      <c r="A11" s="93" t="s">
        <v>335</v>
      </c>
      <c r="B11" s="462">
        <v>317</v>
      </c>
      <c r="C11" s="462">
        <v>221</v>
      </c>
      <c r="D11" s="478">
        <v>538</v>
      </c>
      <c r="E11" s="462">
        <v>339</v>
      </c>
      <c r="F11" s="462">
        <v>241</v>
      </c>
      <c r="G11" s="478">
        <v>580</v>
      </c>
      <c r="H11" s="462">
        <v>290</v>
      </c>
      <c r="I11" s="462">
        <v>227</v>
      </c>
      <c r="J11" s="478">
        <v>517</v>
      </c>
      <c r="K11" s="94" t="s">
        <v>17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24" customHeight="1">
      <c r="A12" s="153" t="s">
        <v>336</v>
      </c>
      <c r="B12" s="463">
        <v>4130</v>
      </c>
      <c r="C12" s="463">
        <v>4209</v>
      </c>
      <c r="D12" s="474">
        <v>8339</v>
      </c>
      <c r="E12" s="463">
        <v>4103</v>
      </c>
      <c r="F12" s="463">
        <v>4067</v>
      </c>
      <c r="G12" s="474">
        <v>8170</v>
      </c>
      <c r="H12" s="463">
        <v>4115</v>
      </c>
      <c r="I12" s="463">
        <v>3947</v>
      </c>
      <c r="J12" s="474">
        <v>8062</v>
      </c>
      <c r="K12" s="149" t="s">
        <v>333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18" customHeight="1">
      <c r="A13" s="91" t="s">
        <v>249</v>
      </c>
      <c r="B13" s="462"/>
      <c r="C13" s="462"/>
      <c r="D13" s="515"/>
      <c r="E13" s="462"/>
      <c r="F13" s="462"/>
      <c r="G13" s="515"/>
      <c r="H13" s="462"/>
      <c r="I13" s="462"/>
      <c r="J13" s="515"/>
      <c r="K13" s="92" t="s">
        <v>332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24" customHeight="1">
      <c r="A14" s="153" t="s">
        <v>334</v>
      </c>
      <c r="B14" s="463">
        <v>9593</v>
      </c>
      <c r="C14" s="463">
        <v>9353</v>
      </c>
      <c r="D14" s="474">
        <v>18946</v>
      </c>
      <c r="E14" s="463">
        <v>10451</v>
      </c>
      <c r="F14" s="463">
        <v>9648</v>
      </c>
      <c r="G14" s="474">
        <v>20099</v>
      </c>
      <c r="H14" s="463">
        <v>10605</v>
      </c>
      <c r="I14" s="463">
        <v>10098</v>
      </c>
      <c r="J14" s="474">
        <v>20703</v>
      </c>
      <c r="K14" s="149" t="s">
        <v>16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24" customHeight="1">
      <c r="A15" s="93" t="s">
        <v>335</v>
      </c>
      <c r="B15" s="462">
        <v>1231</v>
      </c>
      <c r="C15" s="462">
        <v>365</v>
      </c>
      <c r="D15" s="515">
        <v>1596</v>
      </c>
      <c r="E15" s="462">
        <v>1282</v>
      </c>
      <c r="F15" s="462">
        <v>443</v>
      </c>
      <c r="G15" s="515">
        <v>1725</v>
      </c>
      <c r="H15" s="462">
        <v>1383</v>
      </c>
      <c r="I15" s="462">
        <v>421</v>
      </c>
      <c r="J15" s="515">
        <v>1804</v>
      </c>
      <c r="K15" s="94" t="s">
        <v>17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24" customHeight="1">
      <c r="A16" s="153" t="s">
        <v>336</v>
      </c>
      <c r="B16" s="463">
        <v>8362</v>
      </c>
      <c r="C16" s="463">
        <v>8988</v>
      </c>
      <c r="D16" s="474">
        <v>17350</v>
      </c>
      <c r="E16" s="463">
        <v>9169</v>
      </c>
      <c r="F16" s="463">
        <v>9205</v>
      </c>
      <c r="G16" s="474">
        <v>18374</v>
      </c>
      <c r="H16" s="463">
        <v>9222</v>
      </c>
      <c r="I16" s="463">
        <v>9677</v>
      </c>
      <c r="J16" s="474">
        <v>18899</v>
      </c>
      <c r="K16" s="149" t="s">
        <v>333</v>
      </c>
      <c r="L16" s="51"/>
      <c r="M16" s="339"/>
      <c r="N16" s="339"/>
      <c r="O16" s="339"/>
      <c r="P16" s="51"/>
      <c r="Q16" s="51"/>
      <c r="R16" s="51"/>
      <c r="S16" s="51"/>
      <c r="T16" s="51"/>
      <c r="U16" s="51"/>
      <c r="V16" s="51"/>
      <c r="W16" s="51"/>
    </row>
    <row r="17" spans="1:23" s="5" customFormat="1" ht="18.75" customHeight="1">
      <c r="A17" s="96" t="s">
        <v>3</v>
      </c>
      <c r="B17" s="512"/>
      <c r="C17" s="512"/>
      <c r="D17" s="556"/>
      <c r="E17" s="512"/>
      <c r="F17" s="512"/>
      <c r="G17" s="556"/>
      <c r="H17" s="512"/>
      <c r="I17" s="512"/>
      <c r="J17" s="556"/>
      <c r="K17" s="97" t="s">
        <v>4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5" customFormat="1" ht="24" customHeight="1">
      <c r="A18" s="153" t="s">
        <v>334</v>
      </c>
      <c r="B18" s="463">
        <v>14040</v>
      </c>
      <c r="C18" s="463">
        <v>13783</v>
      </c>
      <c r="D18" s="474">
        <v>27823</v>
      </c>
      <c r="E18" s="463">
        <v>14893</v>
      </c>
      <c r="F18" s="463">
        <v>13956</v>
      </c>
      <c r="G18" s="474">
        <v>28849</v>
      </c>
      <c r="H18" s="463">
        <v>15010</v>
      </c>
      <c r="I18" s="463">
        <v>14272</v>
      </c>
      <c r="J18" s="474">
        <v>29282</v>
      </c>
      <c r="K18" s="149" t="s">
        <v>16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5" customFormat="1" ht="24" customHeight="1">
      <c r="A19" s="93" t="s">
        <v>335</v>
      </c>
      <c r="B19" s="470">
        <v>1548</v>
      </c>
      <c r="C19" s="470">
        <v>586</v>
      </c>
      <c r="D19" s="471">
        <v>2134</v>
      </c>
      <c r="E19" s="470">
        <v>1621</v>
      </c>
      <c r="F19" s="470">
        <v>684</v>
      </c>
      <c r="G19" s="471">
        <v>2305</v>
      </c>
      <c r="H19" s="470">
        <v>1673</v>
      </c>
      <c r="I19" s="470">
        <v>648</v>
      </c>
      <c r="J19" s="471">
        <v>2321</v>
      </c>
      <c r="K19" s="95" t="s">
        <v>17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5" customFormat="1" ht="24" customHeight="1">
      <c r="A20" s="513" t="s">
        <v>336</v>
      </c>
      <c r="B20" s="463">
        <v>12492</v>
      </c>
      <c r="C20" s="463">
        <v>13197</v>
      </c>
      <c r="D20" s="474">
        <v>25689</v>
      </c>
      <c r="E20" s="463">
        <v>13272</v>
      </c>
      <c r="F20" s="463">
        <v>13272</v>
      </c>
      <c r="G20" s="474">
        <v>26544</v>
      </c>
      <c r="H20" s="463">
        <v>13337</v>
      </c>
      <c r="I20" s="463">
        <v>13624</v>
      </c>
      <c r="J20" s="474">
        <v>26961</v>
      </c>
      <c r="K20" s="154" t="s">
        <v>333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" customFormat="1" ht="6.75" customHeight="1">
      <c r="A21" s="86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5" customFormat="1" ht="15" customHeight="1" hidden="1">
      <c r="A22" s="63"/>
      <c r="B22" s="51"/>
      <c r="C22" s="51"/>
      <c r="D22" s="56"/>
      <c r="E22" s="56"/>
      <c r="F22" s="56"/>
      <c r="G22" s="56"/>
      <c r="H22" s="56"/>
      <c r="I22" s="56"/>
      <c r="J22" s="56"/>
      <c r="K22" s="56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" customFormat="1" ht="15" customHeight="1" hidden="1">
      <c r="A23" s="63"/>
      <c r="B23" s="51"/>
      <c r="C23" s="51"/>
      <c r="D23" s="56"/>
      <c r="E23" s="56"/>
      <c r="F23" s="56"/>
      <c r="G23" s="56"/>
      <c r="H23" s="56"/>
      <c r="I23" s="56"/>
      <c r="J23" s="56"/>
      <c r="K23" s="56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5" customFormat="1" ht="15" customHeight="1" hidden="1">
      <c r="A24" s="63"/>
      <c r="B24" s="51"/>
      <c r="C24" s="51"/>
      <c r="D24" s="56"/>
      <c r="E24" s="56"/>
      <c r="F24" s="56"/>
      <c r="G24" s="56"/>
      <c r="H24" s="56"/>
      <c r="I24" s="56"/>
      <c r="J24" s="56"/>
      <c r="K24" s="26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179" customFormat="1" ht="15" customHeight="1">
      <c r="A25" s="176" t="s">
        <v>337</v>
      </c>
      <c r="B25" s="177"/>
      <c r="C25" s="178"/>
      <c r="D25" s="178"/>
      <c r="E25" s="178"/>
      <c r="F25" s="178"/>
      <c r="G25" s="178"/>
      <c r="H25" s="178"/>
      <c r="I25" s="178"/>
      <c r="J25" s="178"/>
      <c r="K25" s="178" t="s">
        <v>141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</sheetData>
  <sheetProtection/>
  <mergeCells count="3">
    <mergeCell ref="B6:D6"/>
    <mergeCell ref="E6:G6"/>
    <mergeCell ref="H6:J6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 Population and Vital Statistic</dc:title>
  <dc:subject/>
  <dc:creator>DUBAI MUNICIPALITY</dc:creator>
  <cp:keywords/>
  <dc:description/>
  <cp:lastModifiedBy>Afaf Kamal Mahmood</cp:lastModifiedBy>
  <cp:lastPrinted>2015-09-14T05:26:01Z</cp:lastPrinted>
  <dcterms:created xsi:type="dcterms:W3CDTF">1999-04-24T08:06:50Z</dcterms:created>
  <dcterms:modified xsi:type="dcterms:W3CDTF">2015-12-13T06:04:43Z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2014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الأول-السكان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2014-01-01T00:00:00Z</vt:lpwstr>
  </property>
  <property fmtid="{D5CDD505-2E9C-101B-9397-08002B2CF9AE}" pid="13" name="Chapt">
    <vt:lpwstr>01</vt:lpwstr>
  </property>
</Properties>
</file>